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ABT2\Ref26\Allgemein\Agrarpolitik\GAP\GAP nach 2020\Maßnahmen Tierhaltung Ref. 26\Anlagen zum Antrag\2024\"/>
    </mc:Choice>
  </mc:AlternateContent>
  <workbookProtection workbookAlgorithmName="SHA-512" workbookHashValue="wLhS3MoSOKggcH6+/JoISLT3Nvi0XDzHG05X01LGYn1zGV0bXe3wu16953o5nVirxlUflunslCbZErLyatjI6Q==" workbookSaltValue="5mmfmK6PE/DsAQjNUYad3Q==" workbookSpinCount="100000" lockStructure="1"/>
  <bookViews>
    <workbookView xWindow="0" yWindow="0" windowWidth="11310" windowHeight="5640" tabRatio="784"/>
  </bookViews>
  <sheets>
    <sheet name="Hinweise" sheetId="16" r:id="rId1"/>
    <sheet name="Schweine Erläuterungen" sheetId="17" r:id="rId2"/>
    <sheet name="Allgemeines" sheetId="25" r:id="rId3"/>
    <sheet name="Ferkelerzeugung Abferkelstall" sheetId="29" r:id="rId4"/>
    <sheet name="Detail Ferkelerz. Abferkelstall" sheetId="30" r:id="rId5"/>
    <sheet name="Ferkelerzeugung Deckzentrum" sheetId="13" r:id="rId6"/>
    <sheet name="Detail Ferkelerz. Deckzentrum" sheetId="20" r:id="rId7"/>
    <sheet name="Ferkelerzeugung Wartestall" sheetId="27" r:id="rId8"/>
    <sheet name="Detail Ferkelerz. Wartestall" sheetId="28" r:id="rId9"/>
    <sheet name="Änderungsnachweis" sheetId="24" state="hidden" r:id="rId10"/>
  </sheets>
  <definedNames>
    <definedName name="_xlnm.Print_Area" localSheetId="4">'Detail Ferkelerz. Abferkelstall'!$B$1:$V$53</definedName>
    <definedName name="_xlnm.Print_Area" localSheetId="6">'Detail Ferkelerz. Deckzentrum'!$B$1:$AI$52</definedName>
    <definedName name="_xlnm.Print_Area" localSheetId="8">'Detail Ferkelerz. Wartestall'!$B$1:$AI$52</definedName>
    <definedName name="_xlnm.Print_Area" localSheetId="3">'Ferkelerzeugung Abferkelstall'!$B$2:$R$68</definedName>
    <definedName name="_xlnm.Print_Area" localSheetId="5">'Ferkelerzeugung Deckzentrum'!$B$2:$R$80</definedName>
    <definedName name="_xlnm.Print_Area" localSheetId="7">'Ferkelerzeugung Wartestall'!$B$2:$R$80</definedName>
    <definedName name="_xlnm.Print_Area" localSheetId="0">Hinweise!$A$1:$K$31</definedName>
    <definedName name="_xlnm.Print_Area" localSheetId="1">'Schweine Erläuterungen'!$A$1:$B$41</definedName>
    <definedName name="_xlnm.Print_Titles" localSheetId="4">'Detail Ferkelerz. Abferkelstall'!$1:$1</definedName>
    <definedName name="_xlnm.Print_Titles" localSheetId="6">'Detail Ferkelerz. Deckzentrum'!$1:$2</definedName>
    <definedName name="_xlnm.Print_Titles" localSheetId="1">'Schweine Erläuterungen'!$1:$1</definedName>
  </definedNames>
  <calcPr calcId="162913" calcMode="manual"/>
</workbook>
</file>

<file path=xl/calcChain.xml><?xml version="1.0" encoding="utf-8"?>
<calcChain xmlns="http://schemas.openxmlformats.org/spreadsheetml/2006/main">
  <c r="AE9" i="28" l="1"/>
  <c r="AE10" i="28"/>
  <c r="AE11" i="28"/>
  <c r="AE12" i="28"/>
  <c r="AE13" i="28"/>
  <c r="AE14" i="28"/>
  <c r="AE15" i="28"/>
  <c r="AE16" i="28"/>
  <c r="AE17" i="28"/>
  <c r="AE18" i="28"/>
  <c r="AE19" i="28"/>
  <c r="AE20" i="28"/>
  <c r="AE21" i="28"/>
  <c r="AE22" i="28"/>
  <c r="AE23" i="28"/>
  <c r="AE24" i="28"/>
  <c r="AE25" i="28"/>
  <c r="AE26" i="28"/>
  <c r="AE27" i="28"/>
  <c r="AE28" i="28"/>
  <c r="AE29" i="28"/>
  <c r="AE30" i="28"/>
  <c r="AE31" i="28"/>
  <c r="AE32" i="28"/>
  <c r="AE33" i="28"/>
  <c r="AE34" i="28"/>
  <c r="AE35" i="28"/>
  <c r="AE36" i="28"/>
  <c r="AE37" i="28"/>
  <c r="AE38" i="28"/>
  <c r="AE39" i="28"/>
  <c r="AE40" i="28"/>
  <c r="AE41" i="28"/>
  <c r="AE42" i="28"/>
  <c r="AE43" i="28"/>
  <c r="AE44" i="28"/>
  <c r="AE45" i="28"/>
  <c r="AE46" i="28"/>
  <c r="AE47" i="28"/>
  <c r="AE48" i="28"/>
  <c r="AE49" i="28"/>
  <c r="AE50" i="28"/>
  <c r="AE51" i="28"/>
  <c r="T9" i="28"/>
  <c r="T10" i="28"/>
  <c r="T11" i="28"/>
  <c r="T12" i="28"/>
  <c r="T13" i="28"/>
  <c r="T14" i="28"/>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T9" i="20"/>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R9" i="30"/>
  <c r="R10" i="30"/>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O53" i="29" l="1"/>
  <c r="O52" i="29"/>
  <c r="O51" i="29"/>
  <c r="O50" i="29"/>
  <c r="O49" i="29"/>
  <c r="O48" i="29"/>
  <c r="O47" i="29"/>
  <c r="O46" i="29"/>
  <c r="AH9" i="28"/>
  <c r="AH10" i="28"/>
  <c r="AH11" i="28"/>
  <c r="AH12" i="28"/>
  <c r="AH13" i="28"/>
  <c r="AH14" i="28"/>
  <c r="AH15" i="28"/>
  <c r="AH16" i="28"/>
  <c r="AH17" i="28"/>
  <c r="AH18" i="28"/>
  <c r="AH19" i="28"/>
  <c r="AH20" i="28"/>
  <c r="AH21" i="28"/>
  <c r="AH22" i="28"/>
  <c r="AH23" i="28"/>
  <c r="AH24" i="28"/>
  <c r="AH25" i="28"/>
  <c r="AH26" i="28"/>
  <c r="AH27" i="28"/>
  <c r="AH28" i="28"/>
  <c r="AH29" i="28"/>
  <c r="AH30" i="28"/>
  <c r="AH31" i="28"/>
  <c r="AH32" i="28"/>
  <c r="AH33" i="28"/>
  <c r="AH34" i="28"/>
  <c r="AH35" i="28"/>
  <c r="AH36" i="28"/>
  <c r="AH37" i="28"/>
  <c r="AH38" i="28"/>
  <c r="AH39" i="28"/>
  <c r="AH40" i="28"/>
  <c r="AH41" i="28"/>
  <c r="AH42" i="28"/>
  <c r="AH43" i="28"/>
  <c r="AH44" i="28"/>
  <c r="AH45" i="28"/>
  <c r="AH46" i="28"/>
  <c r="AH47" i="28"/>
  <c r="AH48" i="28"/>
  <c r="AH49" i="28"/>
  <c r="AH50" i="28"/>
  <c r="AH51" i="28"/>
  <c r="AG9" i="28"/>
  <c r="AG10" i="28"/>
  <c r="AG11" i="28"/>
  <c r="AG12" i="28"/>
  <c r="AG13" i="28"/>
  <c r="AG14" i="28"/>
  <c r="AG15" i="28"/>
  <c r="AG16" i="28"/>
  <c r="AG17" i="28"/>
  <c r="AG18" i="28"/>
  <c r="AG19" i="28"/>
  <c r="AG20" i="28"/>
  <c r="AG21" i="28"/>
  <c r="AG22" i="28"/>
  <c r="AG23" i="28"/>
  <c r="AG24" i="28"/>
  <c r="AG25" i="28"/>
  <c r="AG26" i="28"/>
  <c r="AG27" i="28"/>
  <c r="AG28" i="28"/>
  <c r="AG29" i="28"/>
  <c r="AG30" i="28"/>
  <c r="AG31" i="28"/>
  <c r="AG32" i="28"/>
  <c r="AG33" i="28"/>
  <c r="AG34" i="28"/>
  <c r="AG35" i="28"/>
  <c r="AG36" i="28"/>
  <c r="AG37" i="28"/>
  <c r="AG38" i="28"/>
  <c r="AG39" i="28"/>
  <c r="AG40" i="28"/>
  <c r="AG41" i="28"/>
  <c r="AG42" i="28"/>
  <c r="AG43" i="28"/>
  <c r="AG44" i="28"/>
  <c r="AG45" i="28"/>
  <c r="AG46" i="28"/>
  <c r="AG47" i="28"/>
  <c r="AG48" i="28"/>
  <c r="AG49" i="28"/>
  <c r="AG50" i="28"/>
  <c r="AG51" i="28"/>
  <c r="W9" i="28"/>
  <c r="W10" i="28"/>
  <c r="W11" i="28"/>
  <c r="W12" i="28"/>
  <c r="W13" i="28"/>
  <c r="W14" i="28"/>
  <c r="W15" i="28"/>
  <c r="W16" i="28"/>
  <c r="W17" i="28"/>
  <c r="W18" i="28"/>
  <c r="W19" i="28"/>
  <c r="W20" i="28"/>
  <c r="W21" i="28"/>
  <c r="W22" i="28"/>
  <c r="W23" i="28"/>
  <c r="W24" i="28"/>
  <c r="W25" i="28"/>
  <c r="W26" i="28"/>
  <c r="W27" i="28"/>
  <c r="W28" i="28"/>
  <c r="W29" i="28"/>
  <c r="W30" i="28"/>
  <c r="W31" i="28"/>
  <c r="W32" i="28"/>
  <c r="W33" i="28"/>
  <c r="W34" i="28"/>
  <c r="W35" i="28"/>
  <c r="W36" i="28"/>
  <c r="W37" i="28"/>
  <c r="W38" i="28"/>
  <c r="W39" i="28"/>
  <c r="W40" i="28"/>
  <c r="W41" i="28"/>
  <c r="W42" i="28"/>
  <c r="W43" i="28"/>
  <c r="W44" i="28"/>
  <c r="W45" i="28"/>
  <c r="W46" i="28"/>
  <c r="W47" i="28"/>
  <c r="W48" i="28"/>
  <c r="W49" i="28"/>
  <c r="W50" i="28"/>
  <c r="W51" i="28"/>
  <c r="V9" i="28"/>
  <c r="V10" i="28"/>
  <c r="V11" i="28"/>
  <c r="V12" i="28"/>
  <c r="V13" i="28"/>
  <c r="V14" i="28"/>
  <c r="V15" i="28"/>
  <c r="V16" i="28"/>
  <c r="V17" i="28"/>
  <c r="V18" i="28"/>
  <c r="V19" i="28"/>
  <c r="V20" i="28"/>
  <c r="V21" i="28"/>
  <c r="V22" i="28"/>
  <c r="V23" i="28"/>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O59" i="27"/>
  <c r="O58" i="27"/>
  <c r="O57" i="27"/>
  <c r="O56" i="27"/>
  <c r="O55" i="27"/>
  <c r="O54" i="27"/>
  <c r="O53" i="27"/>
  <c r="O52" i="27"/>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G9" i="20"/>
  <c r="AG10" i="20"/>
  <c r="AG11" i="20"/>
  <c r="AG12" i="20"/>
  <c r="AG13" i="20"/>
  <c r="AG14" i="20"/>
  <c r="AG15" i="20"/>
  <c r="AG16" i="20"/>
  <c r="AG17" i="20"/>
  <c r="AG18" i="20"/>
  <c r="AG19" i="20"/>
  <c r="AG20" i="20"/>
  <c r="AG21" i="20"/>
  <c r="AG22" i="20"/>
  <c r="AG23" i="20"/>
  <c r="AG24" i="20"/>
  <c r="AG25" i="20"/>
  <c r="AG26" i="20"/>
  <c r="AG27" i="20"/>
  <c r="AG28" i="20"/>
  <c r="AG29" i="20"/>
  <c r="AG30" i="20"/>
  <c r="AG31" i="20"/>
  <c r="AG32" i="20"/>
  <c r="AG33" i="20"/>
  <c r="AG34" i="20"/>
  <c r="AG35" i="20"/>
  <c r="AG36" i="20"/>
  <c r="AG37" i="20"/>
  <c r="AG38" i="20"/>
  <c r="AG39" i="20"/>
  <c r="AG40" i="20"/>
  <c r="AG41" i="20"/>
  <c r="AG42" i="20"/>
  <c r="AG43" i="20"/>
  <c r="AG44" i="20"/>
  <c r="AG45" i="20"/>
  <c r="AG46" i="20"/>
  <c r="AG47" i="20"/>
  <c r="AG48" i="20"/>
  <c r="AG49" i="20"/>
  <c r="AG50" i="20"/>
  <c r="AG51" i="20"/>
  <c r="W9"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O53" i="13" l="1"/>
  <c r="O54" i="13"/>
  <c r="O55" i="13"/>
  <c r="O56" i="13"/>
  <c r="O57" i="13"/>
  <c r="O58" i="13"/>
  <c r="O59" i="13"/>
  <c r="O52" i="13"/>
  <c r="U34" i="29" l="1"/>
  <c r="U37" i="27"/>
  <c r="U37" i="13"/>
  <c r="O43" i="29" l="1"/>
  <c r="O51" i="30"/>
  <c r="Q51" i="30" s="1"/>
  <c r="T51" i="30" s="1"/>
  <c r="F51" i="30"/>
  <c r="O50" i="30"/>
  <c r="Q50" i="30" s="1"/>
  <c r="F50" i="30"/>
  <c r="O49" i="30"/>
  <c r="Q49" i="30" s="1"/>
  <c r="F49" i="30"/>
  <c r="O48" i="30"/>
  <c r="Q48" i="30" s="1"/>
  <c r="T48" i="30" s="1"/>
  <c r="F48" i="30"/>
  <c r="O47" i="30"/>
  <c r="Q47" i="30" s="1"/>
  <c r="T47" i="30" s="1"/>
  <c r="F47" i="30"/>
  <c r="O46" i="30"/>
  <c r="Q46" i="30" s="1"/>
  <c r="F46" i="30"/>
  <c r="O45" i="30"/>
  <c r="Q45" i="30" s="1"/>
  <c r="F45" i="30"/>
  <c r="O44" i="30"/>
  <c r="Q44" i="30" s="1"/>
  <c r="T44" i="30" s="1"/>
  <c r="F44" i="30"/>
  <c r="O43" i="30"/>
  <c r="Q43" i="30" s="1"/>
  <c r="T43" i="30" s="1"/>
  <c r="F43" i="30"/>
  <c r="O42" i="30"/>
  <c r="Q42" i="30" s="1"/>
  <c r="F42" i="30"/>
  <c r="O41" i="30"/>
  <c r="Q41" i="30" s="1"/>
  <c r="F41" i="30"/>
  <c r="O40" i="30"/>
  <c r="Q40" i="30" s="1"/>
  <c r="T40" i="30" s="1"/>
  <c r="F40" i="30"/>
  <c r="O39" i="30"/>
  <c r="Q39" i="30" s="1"/>
  <c r="T39" i="30" s="1"/>
  <c r="F39" i="30"/>
  <c r="O38" i="30"/>
  <c r="Q38" i="30" s="1"/>
  <c r="F38" i="30"/>
  <c r="O37" i="30"/>
  <c r="Q37" i="30" s="1"/>
  <c r="F37" i="30"/>
  <c r="O36" i="30"/>
  <c r="Q36" i="30" s="1"/>
  <c r="T36" i="30" s="1"/>
  <c r="F36" i="30"/>
  <c r="O35" i="30"/>
  <c r="Q35" i="30" s="1"/>
  <c r="T35" i="30" s="1"/>
  <c r="F35" i="30"/>
  <c r="O34" i="30"/>
  <c r="Q34" i="30" s="1"/>
  <c r="F34" i="30"/>
  <c r="O33" i="30"/>
  <c r="Q33" i="30" s="1"/>
  <c r="F33" i="30"/>
  <c r="O32" i="30"/>
  <c r="Q32" i="30" s="1"/>
  <c r="T32" i="30" s="1"/>
  <c r="F32" i="30"/>
  <c r="O31" i="30"/>
  <c r="Q31" i="30" s="1"/>
  <c r="T31" i="30" s="1"/>
  <c r="F31" i="30"/>
  <c r="O30" i="30"/>
  <c r="Q30" i="30" s="1"/>
  <c r="F30" i="30"/>
  <c r="O29" i="30"/>
  <c r="Q29" i="30" s="1"/>
  <c r="F29" i="30"/>
  <c r="O28" i="30"/>
  <c r="Q28" i="30" s="1"/>
  <c r="T28" i="30" s="1"/>
  <c r="F28" i="30"/>
  <c r="O27" i="30"/>
  <c r="Q27" i="30" s="1"/>
  <c r="T27" i="30" s="1"/>
  <c r="F27" i="30"/>
  <c r="O26" i="30"/>
  <c r="Q26" i="30" s="1"/>
  <c r="F26" i="30"/>
  <c r="O25" i="30"/>
  <c r="Q25" i="30" s="1"/>
  <c r="F25" i="30"/>
  <c r="O24" i="30"/>
  <c r="Q24" i="30" s="1"/>
  <c r="T24" i="30" s="1"/>
  <c r="F24" i="30"/>
  <c r="O23" i="30"/>
  <c r="Q23" i="30" s="1"/>
  <c r="T23" i="30" s="1"/>
  <c r="F23" i="30"/>
  <c r="O22" i="30"/>
  <c r="Q22" i="30" s="1"/>
  <c r="F22" i="30"/>
  <c r="O21" i="30"/>
  <c r="Q21" i="30" s="1"/>
  <c r="F21" i="30"/>
  <c r="O20" i="30"/>
  <c r="Q20" i="30" s="1"/>
  <c r="T20" i="30" s="1"/>
  <c r="F20" i="30"/>
  <c r="I20" i="30" s="1"/>
  <c r="O19" i="30"/>
  <c r="Q19" i="30" s="1"/>
  <c r="T19" i="30" s="1"/>
  <c r="F19" i="30"/>
  <c r="O18" i="30"/>
  <c r="Q18" i="30" s="1"/>
  <c r="F18" i="30"/>
  <c r="O17" i="30"/>
  <c r="Q17" i="30" s="1"/>
  <c r="F17" i="30"/>
  <c r="O16" i="30"/>
  <c r="Q16" i="30" s="1"/>
  <c r="F16" i="30"/>
  <c r="Q15" i="30"/>
  <c r="O15" i="30"/>
  <c r="F15" i="30"/>
  <c r="O14" i="30"/>
  <c r="Q14" i="30" s="1"/>
  <c r="F14" i="30"/>
  <c r="I14" i="30" s="1"/>
  <c r="O13" i="30"/>
  <c r="Q13" i="30" s="1"/>
  <c r="F13" i="30"/>
  <c r="I13" i="30" s="1"/>
  <c r="O12" i="30"/>
  <c r="Q12" i="30" s="1"/>
  <c r="F12" i="30"/>
  <c r="O11" i="30"/>
  <c r="Q11" i="30" s="1"/>
  <c r="F11" i="30"/>
  <c r="O10" i="30"/>
  <c r="Q10" i="30" s="1"/>
  <c r="F10" i="30"/>
  <c r="O9" i="30"/>
  <c r="Q9" i="30" s="1"/>
  <c r="F9" i="30"/>
  <c r="O8" i="30"/>
  <c r="Q8" i="30" s="1"/>
  <c r="R8" i="30" s="1"/>
  <c r="F8" i="30"/>
  <c r="G8" i="30" s="1"/>
  <c r="O59" i="29"/>
  <c r="O58" i="29"/>
  <c r="O57" i="29"/>
  <c r="O42" i="29"/>
  <c r="O39" i="29"/>
  <c r="O36" i="29"/>
  <c r="B7" i="25"/>
  <c r="B8" i="25" s="1"/>
  <c r="AB51" i="28"/>
  <c r="AD51" i="28" s="1"/>
  <c r="Q51" i="28"/>
  <c r="S51" i="28" s="1"/>
  <c r="F51" i="28"/>
  <c r="H51" i="28" s="1"/>
  <c r="AB50" i="28"/>
  <c r="AD50" i="28" s="1"/>
  <c r="Q50" i="28"/>
  <c r="S50" i="28" s="1"/>
  <c r="F50" i="28"/>
  <c r="H50" i="28" s="1"/>
  <c r="AB49" i="28"/>
  <c r="AD49" i="28" s="1"/>
  <c r="Q49" i="28"/>
  <c r="S49" i="28" s="1"/>
  <c r="F49" i="28"/>
  <c r="H49" i="28" s="1"/>
  <c r="AB48" i="28"/>
  <c r="AD48" i="28" s="1"/>
  <c r="Q48" i="28"/>
  <c r="S48" i="28" s="1"/>
  <c r="F48" i="28"/>
  <c r="H48" i="28" s="1"/>
  <c r="AB47" i="28"/>
  <c r="AD47" i="28" s="1"/>
  <c r="Q47" i="28"/>
  <c r="S47" i="28" s="1"/>
  <c r="F47" i="28"/>
  <c r="H47" i="28" s="1"/>
  <c r="AB46" i="28"/>
  <c r="AD46" i="28" s="1"/>
  <c r="S46" i="28"/>
  <c r="Q46" i="28"/>
  <c r="F46" i="28"/>
  <c r="H46" i="28" s="1"/>
  <c r="AB45" i="28"/>
  <c r="AD45" i="28" s="1"/>
  <c r="Q45" i="28"/>
  <c r="S45" i="28" s="1"/>
  <c r="H45" i="28"/>
  <c r="F45" i="28"/>
  <c r="AB44" i="28"/>
  <c r="AD44" i="28" s="1"/>
  <c r="Q44" i="28"/>
  <c r="S44" i="28" s="1"/>
  <c r="F44" i="28"/>
  <c r="H44" i="28" s="1"/>
  <c r="AB43" i="28"/>
  <c r="AD43" i="28" s="1"/>
  <c r="Q43" i="28"/>
  <c r="S43" i="28" s="1"/>
  <c r="F43" i="28"/>
  <c r="H43" i="28" s="1"/>
  <c r="AB42" i="28"/>
  <c r="AD42" i="28" s="1"/>
  <c r="Q42" i="28"/>
  <c r="S42" i="28" s="1"/>
  <c r="F42" i="28"/>
  <c r="H42" i="28" s="1"/>
  <c r="AD41" i="28"/>
  <c r="AB41" i="28"/>
  <c r="Q41" i="28"/>
  <c r="S41" i="28" s="1"/>
  <c r="F41" i="28"/>
  <c r="H41" i="28" s="1"/>
  <c r="AD40" i="28"/>
  <c r="AB40" i="28"/>
  <c r="Q40" i="28"/>
  <c r="S40" i="28" s="1"/>
  <c r="F40" i="28"/>
  <c r="H40" i="28" s="1"/>
  <c r="AB39" i="28"/>
  <c r="AD39" i="28" s="1"/>
  <c r="Q39" i="28"/>
  <c r="S39" i="28" s="1"/>
  <c r="F39" i="28"/>
  <c r="H39" i="28" s="1"/>
  <c r="AB38" i="28"/>
  <c r="AD38" i="28" s="1"/>
  <c r="Q38" i="28"/>
  <c r="S38" i="28" s="1"/>
  <c r="F38" i="28"/>
  <c r="H38" i="28" s="1"/>
  <c r="AB37" i="28"/>
  <c r="AD37" i="28" s="1"/>
  <c r="Q37" i="28"/>
  <c r="S37" i="28" s="1"/>
  <c r="F37" i="28"/>
  <c r="H37" i="28" s="1"/>
  <c r="AB36" i="28"/>
  <c r="AD36" i="28" s="1"/>
  <c r="S36" i="28"/>
  <c r="Q36" i="28"/>
  <c r="F36" i="28"/>
  <c r="H36" i="28" s="1"/>
  <c r="AD35" i="28"/>
  <c r="AB35" i="28"/>
  <c r="Q35" i="28"/>
  <c r="S35" i="28" s="1"/>
  <c r="F35" i="28"/>
  <c r="H35" i="28" s="1"/>
  <c r="AB34" i="28"/>
  <c r="AD34" i="28" s="1"/>
  <c r="Q34" i="28"/>
  <c r="S34" i="28" s="1"/>
  <c r="F34" i="28"/>
  <c r="H34" i="28" s="1"/>
  <c r="AB33" i="28"/>
  <c r="AD33" i="28" s="1"/>
  <c r="Q33" i="28"/>
  <c r="S33" i="28" s="1"/>
  <c r="H33" i="28"/>
  <c r="F33" i="28"/>
  <c r="AB32" i="28"/>
  <c r="AD32" i="28" s="1"/>
  <c r="Q32" i="28"/>
  <c r="S32" i="28" s="1"/>
  <c r="F32" i="28"/>
  <c r="H32" i="28" s="1"/>
  <c r="AD31" i="28"/>
  <c r="AB31" i="28"/>
  <c r="Q31" i="28"/>
  <c r="S31" i="28" s="1"/>
  <c r="F31" i="28"/>
  <c r="H31" i="28" s="1"/>
  <c r="AB30" i="28"/>
  <c r="AD30" i="28" s="1"/>
  <c r="Q30" i="28"/>
  <c r="S30" i="28" s="1"/>
  <c r="F30" i="28"/>
  <c r="H30" i="28" s="1"/>
  <c r="AD29" i="28"/>
  <c r="AB29" i="28"/>
  <c r="Q29" i="28"/>
  <c r="S29" i="28" s="1"/>
  <c r="F29" i="28"/>
  <c r="H29" i="28" s="1"/>
  <c r="AB28" i="28"/>
  <c r="AD28" i="28" s="1"/>
  <c r="Q28" i="28"/>
  <c r="S28" i="28" s="1"/>
  <c r="F28" i="28"/>
  <c r="H28" i="28" s="1"/>
  <c r="AB27" i="28"/>
  <c r="AD27" i="28" s="1"/>
  <c r="Q27" i="28"/>
  <c r="S27" i="28" s="1"/>
  <c r="F27" i="28"/>
  <c r="H27" i="28" s="1"/>
  <c r="AB26" i="28"/>
  <c r="AD26" i="28" s="1"/>
  <c r="Q26" i="28"/>
  <c r="S26" i="28" s="1"/>
  <c r="F26" i="28"/>
  <c r="H26" i="28" s="1"/>
  <c r="AB25" i="28"/>
  <c r="AD25" i="28" s="1"/>
  <c r="Q25" i="28"/>
  <c r="S25" i="28" s="1"/>
  <c r="F25" i="28"/>
  <c r="H25" i="28" s="1"/>
  <c r="AD24" i="28"/>
  <c r="AB24" i="28"/>
  <c r="Q24" i="28"/>
  <c r="S24" i="28" s="1"/>
  <c r="F24" i="28"/>
  <c r="H24" i="28" s="1"/>
  <c r="AB23" i="28"/>
  <c r="AD23" i="28" s="1"/>
  <c r="Q23" i="28"/>
  <c r="S23" i="28" s="1"/>
  <c r="F23" i="28"/>
  <c r="H23" i="28" s="1"/>
  <c r="AB22" i="28"/>
  <c r="AD22" i="28" s="1"/>
  <c r="Q22" i="28"/>
  <c r="S22" i="28" s="1"/>
  <c r="F22" i="28"/>
  <c r="H22" i="28" s="1"/>
  <c r="AB21" i="28"/>
  <c r="AD21" i="28" s="1"/>
  <c r="Q21" i="28"/>
  <c r="S21" i="28" s="1"/>
  <c r="F21" i="28"/>
  <c r="H21" i="28" s="1"/>
  <c r="AB20" i="28"/>
  <c r="AD20" i="28" s="1"/>
  <c r="Q20" i="28"/>
  <c r="S20" i="28" s="1"/>
  <c r="F20" i="28"/>
  <c r="H20" i="28" s="1"/>
  <c r="AB19" i="28"/>
  <c r="AD19" i="28" s="1"/>
  <c r="Q19" i="28"/>
  <c r="S19" i="28" s="1"/>
  <c r="H19" i="28"/>
  <c r="F19" i="28"/>
  <c r="AB18" i="28"/>
  <c r="AD18" i="28" s="1"/>
  <c r="Q18" i="28"/>
  <c r="S18" i="28" s="1"/>
  <c r="F18" i="28"/>
  <c r="H18" i="28" s="1"/>
  <c r="AB17" i="28"/>
  <c r="AD17" i="28" s="1"/>
  <c r="Q17" i="28"/>
  <c r="S17" i="28" s="1"/>
  <c r="H17" i="28"/>
  <c r="F17" i="28"/>
  <c r="AB16" i="28"/>
  <c r="AD16" i="28" s="1"/>
  <c r="Q16" i="28"/>
  <c r="S16" i="28" s="1"/>
  <c r="F16" i="28"/>
  <c r="H16" i="28" s="1"/>
  <c r="AB15" i="28"/>
  <c r="AD15" i="28" s="1"/>
  <c r="Q15" i="28"/>
  <c r="S15" i="28" s="1"/>
  <c r="F15" i="28"/>
  <c r="H15" i="28" s="1"/>
  <c r="AB14" i="28"/>
  <c r="AD14" i="28" s="1"/>
  <c r="Q14" i="28"/>
  <c r="S14" i="28" s="1"/>
  <c r="F14" i="28"/>
  <c r="H14" i="28" s="1"/>
  <c r="AB13" i="28"/>
  <c r="AD13" i="28" s="1"/>
  <c r="Q13" i="28"/>
  <c r="S13" i="28" s="1"/>
  <c r="F13" i="28"/>
  <c r="H13" i="28" s="1"/>
  <c r="AB12" i="28"/>
  <c r="AD12" i="28" s="1"/>
  <c r="Q12" i="28"/>
  <c r="S12" i="28" s="1"/>
  <c r="F12" i="28"/>
  <c r="H12" i="28" s="1"/>
  <c r="AB11" i="28"/>
  <c r="AD11" i="28" s="1"/>
  <c r="Q11" i="28"/>
  <c r="S11" i="28" s="1"/>
  <c r="F11" i="28"/>
  <c r="H11" i="28" s="1"/>
  <c r="AB10" i="28"/>
  <c r="AD10" i="28" s="1"/>
  <c r="Q10" i="28"/>
  <c r="S10" i="28" s="1"/>
  <c r="F10" i="28"/>
  <c r="H10" i="28" s="1"/>
  <c r="AB9" i="28"/>
  <c r="AD9" i="28" s="1"/>
  <c r="Q9" i="28"/>
  <c r="S9" i="28" s="1"/>
  <c r="F9" i="28"/>
  <c r="H9" i="28" s="1"/>
  <c r="AB8" i="28"/>
  <c r="AD8" i="28" s="1"/>
  <c r="Q8" i="28"/>
  <c r="S8" i="28" s="1"/>
  <c r="V8" i="28" s="1"/>
  <c r="S52" i="28" s="1"/>
  <c r="F8" i="28"/>
  <c r="H8" i="28" s="1"/>
  <c r="K8" i="28" s="1"/>
  <c r="H52" i="28" s="1"/>
  <c r="O71" i="27"/>
  <c r="O70" i="27"/>
  <c r="O69" i="27"/>
  <c r="O66" i="27"/>
  <c r="O65" i="27"/>
  <c r="O64" i="27"/>
  <c r="O63" i="27"/>
  <c r="O49" i="27"/>
  <c r="O46" i="27"/>
  <c r="O43" i="27"/>
  <c r="O65" i="13"/>
  <c r="O49" i="13"/>
  <c r="O43" i="13"/>
  <c r="AE8" i="28" l="1"/>
  <c r="AH8" i="28" s="1"/>
  <c r="AE52" i="28" s="1"/>
  <c r="AG8" i="28"/>
  <c r="AD52" i="28" s="1"/>
  <c r="O24" i="27" s="1"/>
  <c r="T33" i="30"/>
  <c r="T34" i="30"/>
  <c r="I10" i="30"/>
  <c r="T29" i="30"/>
  <c r="I33" i="30"/>
  <c r="I44" i="30"/>
  <c r="T10" i="30"/>
  <c r="U10" i="30"/>
  <c r="I18" i="30"/>
  <c r="I30" i="30"/>
  <c r="I11" i="30"/>
  <c r="J11" i="30"/>
  <c r="I15" i="30"/>
  <c r="T18" i="30"/>
  <c r="T22" i="30"/>
  <c r="T26" i="30"/>
  <c r="T30" i="30"/>
  <c r="I37" i="30"/>
  <c r="I41" i="30"/>
  <c r="I45" i="30"/>
  <c r="I49" i="30"/>
  <c r="T25" i="30"/>
  <c r="I36" i="30"/>
  <c r="T14" i="30"/>
  <c r="U14" i="30"/>
  <c r="I22" i="30"/>
  <c r="I26" i="30"/>
  <c r="U11" i="30"/>
  <c r="T11" i="30"/>
  <c r="I19" i="30"/>
  <c r="I23" i="30"/>
  <c r="I27" i="30"/>
  <c r="I31" i="30"/>
  <c r="I34" i="30"/>
  <c r="T37" i="30"/>
  <c r="T41" i="30"/>
  <c r="T45" i="30"/>
  <c r="T49" i="30"/>
  <c r="T21" i="30"/>
  <c r="I12" i="30"/>
  <c r="J12" i="30"/>
  <c r="I46" i="30"/>
  <c r="T8" i="30"/>
  <c r="U8" i="30"/>
  <c r="T12" i="30"/>
  <c r="I16" i="30"/>
  <c r="I24" i="30"/>
  <c r="I28" i="30"/>
  <c r="T38" i="30"/>
  <c r="T42" i="30"/>
  <c r="T46" i="30"/>
  <c r="T50" i="30"/>
  <c r="T17" i="30"/>
  <c r="I40" i="30"/>
  <c r="T15" i="30"/>
  <c r="I38" i="30"/>
  <c r="I50" i="30"/>
  <c r="I9" i="30"/>
  <c r="T16" i="30"/>
  <c r="I32" i="30"/>
  <c r="I35" i="30"/>
  <c r="I39" i="30"/>
  <c r="I43" i="30"/>
  <c r="I47" i="30"/>
  <c r="I51" i="30"/>
  <c r="I48" i="30"/>
  <c r="I8" i="30"/>
  <c r="J8" i="30"/>
  <c r="I42" i="30"/>
  <c r="T9" i="30"/>
  <c r="U9" i="30"/>
  <c r="T13" i="30"/>
  <c r="U13" i="30"/>
  <c r="I17" i="30"/>
  <c r="I21" i="30"/>
  <c r="I25" i="30"/>
  <c r="I29" i="30"/>
  <c r="O39" i="13"/>
  <c r="O32" i="29"/>
  <c r="B11" i="25"/>
  <c r="O39" i="27" s="1"/>
  <c r="J20" i="27"/>
  <c r="I8" i="28"/>
  <c r="T8" i="28"/>
  <c r="W8" i="28" s="1"/>
  <c r="T52" i="28" s="1"/>
  <c r="O34" i="27" l="1"/>
  <c r="L8" i="28"/>
  <c r="I52" i="28" s="1"/>
  <c r="J30" i="27" s="1"/>
  <c r="J9" i="30"/>
  <c r="J10" i="30"/>
  <c r="Q52" i="30"/>
  <c r="O20" i="29" s="1"/>
  <c r="T25" i="29" s="1"/>
  <c r="U15" i="30"/>
  <c r="F52" i="30"/>
  <c r="J20" i="29" s="1"/>
  <c r="O16" i="29" s="1"/>
  <c r="O20" i="27"/>
  <c r="T24" i="27" s="1"/>
  <c r="O16" i="27"/>
  <c r="T23" i="27" l="1"/>
  <c r="O30" i="27"/>
  <c r="T37" i="27" s="1"/>
  <c r="O37" i="27" s="1"/>
  <c r="O38" i="27" s="1"/>
  <c r="O40" i="27" s="1"/>
  <c r="T24" i="29"/>
  <c r="U17" i="30"/>
  <c r="U12" i="30"/>
  <c r="U18" i="30"/>
  <c r="J13" i="30"/>
  <c r="J14" i="30"/>
  <c r="J15" i="30"/>
  <c r="U19" i="30"/>
  <c r="J16" i="30"/>
  <c r="O71" i="13"/>
  <c r="O70" i="13"/>
  <c r="O69" i="13"/>
  <c r="O66" i="13"/>
  <c r="O64" i="13"/>
  <c r="O63" i="13"/>
  <c r="O46" i="13"/>
  <c r="AB51" i="20"/>
  <c r="AD51" i="20" s="1"/>
  <c r="AB50" i="20"/>
  <c r="AD50" i="20" s="1"/>
  <c r="AB49" i="20"/>
  <c r="AD49" i="20" s="1"/>
  <c r="AB48" i="20"/>
  <c r="AD48" i="20" s="1"/>
  <c r="AB47" i="20"/>
  <c r="AD47" i="20" s="1"/>
  <c r="AB46" i="20"/>
  <c r="AD46" i="20" s="1"/>
  <c r="AB45" i="20"/>
  <c r="AD45" i="20" s="1"/>
  <c r="AB44" i="20"/>
  <c r="AD44" i="20" s="1"/>
  <c r="AB43" i="20"/>
  <c r="AD43" i="20" s="1"/>
  <c r="AB42" i="20"/>
  <c r="AD42" i="20" s="1"/>
  <c r="AB41" i="20"/>
  <c r="AD41" i="20" s="1"/>
  <c r="AB40" i="20"/>
  <c r="AD40" i="20" s="1"/>
  <c r="AB39" i="20"/>
  <c r="AD39" i="20" s="1"/>
  <c r="AB38" i="20"/>
  <c r="AD38" i="20" s="1"/>
  <c r="AB37" i="20"/>
  <c r="AD37" i="20" s="1"/>
  <c r="AB36" i="20"/>
  <c r="AD36" i="20" s="1"/>
  <c r="AB35" i="20"/>
  <c r="AD35" i="20" s="1"/>
  <c r="AB34" i="20"/>
  <c r="AD34" i="20" s="1"/>
  <c r="AB33" i="20"/>
  <c r="AD33" i="20" s="1"/>
  <c r="AB32" i="20"/>
  <c r="AD32" i="20" s="1"/>
  <c r="AB31" i="20"/>
  <c r="AD31" i="20" s="1"/>
  <c r="AB30" i="20"/>
  <c r="AD30" i="20" s="1"/>
  <c r="AB29" i="20"/>
  <c r="AD29" i="20" s="1"/>
  <c r="AB28" i="20"/>
  <c r="AD28" i="20" s="1"/>
  <c r="AB27" i="20"/>
  <c r="AD27" i="20" s="1"/>
  <c r="AB26" i="20"/>
  <c r="AD26" i="20" s="1"/>
  <c r="AB25" i="20"/>
  <c r="AD25" i="20" s="1"/>
  <c r="AB24" i="20"/>
  <c r="AD24" i="20" s="1"/>
  <c r="AB23" i="20"/>
  <c r="AD23" i="20" s="1"/>
  <c r="AB22" i="20"/>
  <c r="AD22" i="20" s="1"/>
  <c r="AB21" i="20"/>
  <c r="AD21" i="20" s="1"/>
  <c r="AB20" i="20"/>
  <c r="AD20" i="20" s="1"/>
  <c r="AB19" i="20"/>
  <c r="AD19" i="20" s="1"/>
  <c r="AB18" i="20"/>
  <c r="AD18" i="20" s="1"/>
  <c r="AB17" i="20"/>
  <c r="AD17" i="20" s="1"/>
  <c r="AB16" i="20"/>
  <c r="AD16" i="20" s="1"/>
  <c r="AB15" i="20"/>
  <c r="AD15" i="20" s="1"/>
  <c r="AB14" i="20"/>
  <c r="AD14" i="20" s="1"/>
  <c r="AB13" i="20"/>
  <c r="AD13" i="20" s="1"/>
  <c r="AB12" i="20"/>
  <c r="AD12" i="20" s="1"/>
  <c r="AB11" i="20"/>
  <c r="AD11" i="20" s="1"/>
  <c r="AB10" i="20"/>
  <c r="AD10" i="20" s="1"/>
  <c r="AB9" i="20"/>
  <c r="AD9" i="20" s="1"/>
  <c r="AB8" i="20"/>
  <c r="AD8" i="20" s="1"/>
  <c r="Q51" i="20"/>
  <c r="S51" i="20" s="1"/>
  <c r="Q50" i="20"/>
  <c r="S50" i="20" s="1"/>
  <c r="Q49" i="20"/>
  <c r="S49" i="20" s="1"/>
  <c r="Q48" i="20"/>
  <c r="S48" i="20" s="1"/>
  <c r="Q47" i="20"/>
  <c r="S47" i="20" s="1"/>
  <c r="Q46" i="20"/>
  <c r="S46" i="20" s="1"/>
  <c r="Q45" i="20"/>
  <c r="S45" i="20" s="1"/>
  <c r="Q44" i="20"/>
  <c r="S44" i="20" s="1"/>
  <c r="Q43" i="20"/>
  <c r="S43" i="20" s="1"/>
  <c r="Q42" i="20"/>
  <c r="S42" i="20" s="1"/>
  <c r="Q41" i="20"/>
  <c r="S41" i="20" s="1"/>
  <c r="Q40" i="20"/>
  <c r="S40" i="20" s="1"/>
  <c r="Q39" i="20"/>
  <c r="S39" i="20" s="1"/>
  <c r="Q38" i="20"/>
  <c r="S38" i="20" s="1"/>
  <c r="Q37" i="20"/>
  <c r="S37" i="20" s="1"/>
  <c r="Q36" i="20"/>
  <c r="S36" i="20" s="1"/>
  <c r="Q35" i="20"/>
  <c r="S35" i="20" s="1"/>
  <c r="Q34" i="20"/>
  <c r="S34" i="20" s="1"/>
  <c r="Q33" i="20"/>
  <c r="S33" i="20" s="1"/>
  <c r="Q32" i="20"/>
  <c r="S32" i="20" s="1"/>
  <c r="Q31" i="20"/>
  <c r="S31" i="20" s="1"/>
  <c r="Q30" i="20"/>
  <c r="S30" i="20" s="1"/>
  <c r="Q29" i="20"/>
  <c r="S29" i="20" s="1"/>
  <c r="Q28" i="20"/>
  <c r="S28" i="20" s="1"/>
  <c r="Q27" i="20"/>
  <c r="S27" i="20" s="1"/>
  <c r="Q26" i="20"/>
  <c r="S26" i="20" s="1"/>
  <c r="Q25" i="20"/>
  <c r="S25" i="20" s="1"/>
  <c r="Q24" i="20"/>
  <c r="S24" i="20" s="1"/>
  <c r="Q23" i="20"/>
  <c r="S23" i="20" s="1"/>
  <c r="Q22" i="20"/>
  <c r="S22" i="20" s="1"/>
  <c r="Q21" i="20"/>
  <c r="S21" i="20" s="1"/>
  <c r="Q20" i="20"/>
  <c r="S20" i="20" s="1"/>
  <c r="Q19" i="20"/>
  <c r="S19" i="20" s="1"/>
  <c r="Q18" i="20"/>
  <c r="S18" i="20" s="1"/>
  <c r="Q17" i="20"/>
  <c r="S17" i="20" s="1"/>
  <c r="Q16" i="20"/>
  <c r="S16" i="20" s="1"/>
  <c r="Q15" i="20"/>
  <c r="S15" i="20" s="1"/>
  <c r="Q14" i="20"/>
  <c r="S14" i="20" s="1"/>
  <c r="Q13" i="20"/>
  <c r="S13" i="20" s="1"/>
  <c r="Q12" i="20"/>
  <c r="S12" i="20" s="1"/>
  <c r="Q11" i="20"/>
  <c r="S11" i="20" s="1"/>
  <c r="Q10" i="20"/>
  <c r="S10" i="20" s="1"/>
  <c r="Q9" i="20"/>
  <c r="S9" i="20" s="1"/>
  <c r="Q8" i="20"/>
  <c r="S8" i="20" s="1"/>
  <c r="V8" i="20" s="1"/>
  <c r="S52" i="20" s="1"/>
  <c r="F51" i="20"/>
  <c r="H51" i="20" s="1"/>
  <c r="K51" i="20" s="1"/>
  <c r="F50" i="20"/>
  <c r="H50" i="20" s="1"/>
  <c r="K50" i="20" s="1"/>
  <c r="F49" i="20"/>
  <c r="H49" i="20" s="1"/>
  <c r="K49" i="20" s="1"/>
  <c r="F48" i="20"/>
  <c r="H48" i="20" s="1"/>
  <c r="K48" i="20" s="1"/>
  <c r="F47" i="20"/>
  <c r="H47" i="20" s="1"/>
  <c r="K47" i="20" s="1"/>
  <c r="F46" i="20"/>
  <c r="H46" i="20" s="1"/>
  <c r="F45" i="20"/>
  <c r="H45" i="20" s="1"/>
  <c r="F44" i="20"/>
  <c r="H44" i="20" s="1"/>
  <c r="F43" i="20"/>
  <c r="H43" i="20" s="1"/>
  <c r="F42" i="20"/>
  <c r="H42" i="20" s="1"/>
  <c r="F41" i="20"/>
  <c r="H41" i="20" s="1"/>
  <c r="F40" i="20"/>
  <c r="H40" i="20" s="1"/>
  <c r="F39" i="20"/>
  <c r="H39" i="20" s="1"/>
  <c r="F38" i="20"/>
  <c r="H38" i="20" s="1"/>
  <c r="K38" i="20" s="1"/>
  <c r="F37" i="20"/>
  <c r="H37" i="20" s="1"/>
  <c r="K37" i="20" s="1"/>
  <c r="F36" i="20"/>
  <c r="H36" i="20" s="1"/>
  <c r="K36" i="20" s="1"/>
  <c r="F35" i="20"/>
  <c r="H35" i="20" s="1"/>
  <c r="K35" i="20" s="1"/>
  <c r="F34" i="20"/>
  <c r="H34" i="20" s="1"/>
  <c r="K34" i="20" s="1"/>
  <c r="F33" i="20"/>
  <c r="H33" i="20" s="1"/>
  <c r="K33" i="20" s="1"/>
  <c r="F32" i="20"/>
  <c r="H32" i="20" s="1"/>
  <c r="K32" i="20" s="1"/>
  <c r="F31" i="20"/>
  <c r="H31" i="20" s="1"/>
  <c r="K31" i="20" s="1"/>
  <c r="F30" i="20"/>
  <c r="H30" i="20" s="1"/>
  <c r="K30" i="20" s="1"/>
  <c r="F29" i="20"/>
  <c r="H29" i="20" s="1"/>
  <c r="K29" i="20" s="1"/>
  <c r="F28" i="20"/>
  <c r="H28" i="20" s="1"/>
  <c r="K28" i="20" s="1"/>
  <c r="F27" i="20"/>
  <c r="H27" i="20" s="1"/>
  <c r="K27" i="20" s="1"/>
  <c r="F26" i="20"/>
  <c r="H26" i="20" s="1"/>
  <c r="K26" i="20" s="1"/>
  <c r="F25" i="20"/>
  <c r="H25" i="20" s="1"/>
  <c r="K25" i="20" s="1"/>
  <c r="F24" i="20"/>
  <c r="H24" i="20" s="1"/>
  <c r="K24" i="20" s="1"/>
  <c r="F23" i="20"/>
  <c r="H23" i="20" s="1"/>
  <c r="K23" i="20" s="1"/>
  <c r="F22" i="20"/>
  <c r="H22" i="20" s="1"/>
  <c r="K22" i="20" s="1"/>
  <c r="F21" i="20"/>
  <c r="H21" i="20" s="1"/>
  <c r="K21" i="20" s="1"/>
  <c r="F20" i="20"/>
  <c r="H20" i="20" s="1"/>
  <c r="K20" i="20" s="1"/>
  <c r="F19" i="20"/>
  <c r="H19" i="20" s="1"/>
  <c r="K19" i="20" s="1"/>
  <c r="F18" i="20"/>
  <c r="H18" i="20" s="1"/>
  <c r="K18" i="20" s="1"/>
  <c r="F17" i="20"/>
  <c r="H17" i="20" s="1"/>
  <c r="K17" i="20" s="1"/>
  <c r="F16" i="20"/>
  <c r="H16" i="20" s="1"/>
  <c r="K16" i="20" s="1"/>
  <c r="F15" i="20"/>
  <c r="H15" i="20" s="1"/>
  <c r="K15" i="20" s="1"/>
  <c r="F14" i="20"/>
  <c r="H14" i="20" s="1"/>
  <c r="K14" i="20" s="1"/>
  <c r="F13" i="20"/>
  <c r="H13" i="20" s="1"/>
  <c r="K13" i="20" s="1"/>
  <c r="F12" i="20"/>
  <c r="H12" i="20" s="1"/>
  <c r="K12" i="20" s="1"/>
  <c r="F11" i="20"/>
  <c r="H11" i="20" s="1"/>
  <c r="K11" i="20" s="1"/>
  <c r="F10" i="20"/>
  <c r="H10" i="20" s="1"/>
  <c r="K10" i="20" s="1"/>
  <c r="F9" i="20"/>
  <c r="H9" i="20" s="1"/>
  <c r="K9" i="20" s="1"/>
  <c r="F8" i="20"/>
  <c r="H8" i="20" s="1"/>
  <c r="K8" i="20" s="1"/>
  <c r="AE8" i="20" l="1"/>
  <c r="AH8" i="20" s="1"/>
  <c r="AE52" i="20" s="1"/>
  <c r="AG8" i="20"/>
  <c r="AD52" i="20" s="1"/>
  <c r="O24" i="13" s="1"/>
  <c r="J18" i="30"/>
  <c r="J20" i="30"/>
  <c r="U21" i="30"/>
  <c r="U22" i="30"/>
  <c r="J17" i="30"/>
  <c r="U23" i="30"/>
  <c r="J19" i="30"/>
  <c r="U16" i="30"/>
  <c r="L43" i="20"/>
  <c r="K43" i="20"/>
  <c r="L44" i="20"/>
  <c r="K44" i="20"/>
  <c r="T8" i="20"/>
  <c r="W8" i="20" s="1"/>
  <c r="T52" i="20" s="1"/>
  <c r="L45" i="20"/>
  <c r="K45" i="20"/>
  <c r="L46" i="20"/>
  <c r="K46" i="20"/>
  <c r="L39" i="20"/>
  <c r="K39" i="20"/>
  <c r="L40" i="20"/>
  <c r="K40" i="20"/>
  <c r="L41" i="20"/>
  <c r="K41" i="20"/>
  <c r="H52" i="20" s="1"/>
  <c r="L42" i="20"/>
  <c r="K42" i="20"/>
  <c r="L35" i="20"/>
  <c r="L28" i="20"/>
  <c r="L51" i="20"/>
  <c r="L20" i="20"/>
  <c r="L21" i="20"/>
  <c r="L29" i="20"/>
  <c r="L37" i="20"/>
  <c r="L12" i="20"/>
  <c r="L36" i="20"/>
  <c r="L13" i="20"/>
  <c r="L14" i="20"/>
  <c r="L22" i="20"/>
  <c r="L30" i="20"/>
  <c r="L38" i="20"/>
  <c r="L19" i="20"/>
  <c r="L23" i="20"/>
  <c r="L31" i="20"/>
  <c r="L47" i="20"/>
  <c r="L11" i="20"/>
  <c r="L24" i="20"/>
  <c r="L32" i="20"/>
  <c r="L48" i="20"/>
  <c r="L27" i="20"/>
  <c r="L15" i="20"/>
  <c r="L17" i="20"/>
  <c r="L49" i="20"/>
  <c r="L16" i="20"/>
  <c r="L9" i="20"/>
  <c r="L25" i="20"/>
  <c r="L33" i="20"/>
  <c r="L10" i="20"/>
  <c r="L18" i="20"/>
  <c r="L26" i="20"/>
  <c r="L34" i="20"/>
  <c r="L50" i="20"/>
  <c r="I8" i="20"/>
  <c r="L8" i="20" s="1"/>
  <c r="O20" i="13"/>
  <c r="I52" i="20" l="1"/>
  <c r="J21" i="30"/>
  <c r="U20" i="30"/>
  <c r="J22" i="30"/>
  <c r="J23" i="30"/>
  <c r="U25" i="30"/>
  <c r="U26" i="30"/>
  <c r="J24" i="30"/>
  <c r="U27" i="30"/>
  <c r="J20" i="13"/>
  <c r="T23" i="13" s="1"/>
  <c r="O34" i="13"/>
  <c r="O30" i="13"/>
  <c r="J26" i="30" l="1"/>
  <c r="U29" i="30"/>
  <c r="J25" i="30"/>
  <c r="J27" i="30"/>
  <c r="U31" i="30"/>
  <c r="J28" i="30"/>
  <c r="U30" i="30"/>
  <c r="U24" i="30"/>
  <c r="T24" i="13"/>
  <c r="O16" i="13"/>
  <c r="J30" i="13"/>
  <c r="T37" i="13" s="1"/>
  <c r="O37" i="13" s="1"/>
  <c r="O40" i="13" s="1"/>
  <c r="J30" i="30" l="1"/>
  <c r="J29" i="30"/>
  <c r="U35" i="30"/>
  <c r="J31" i="30"/>
  <c r="U28" i="30"/>
  <c r="U34" i="30"/>
  <c r="J32" i="30"/>
  <c r="U33" i="30"/>
  <c r="U37" i="30" l="1"/>
  <c r="J34" i="30"/>
  <c r="U32" i="30"/>
  <c r="J35" i="30"/>
  <c r="J36" i="30"/>
  <c r="U39" i="30"/>
  <c r="U38" i="30"/>
  <c r="J33" i="30"/>
  <c r="U36" i="30" l="1"/>
  <c r="J39" i="30"/>
  <c r="U42" i="30"/>
  <c r="J38" i="30"/>
  <c r="U43" i="30"/>
  <c r="J37" i="30"/>
  <c r="J40" i="30"/>
  <c r="U41" i="30"/>
  <c r="U45" i="30" l="1"/>
  <c r="U49" i="30"/>
  <c r="J44" i="30"/>
  <c r="J48" i="30"/>
  <c r="U51" i="30"/>
  <c r="U47" i="30"/>
  <c r="J42" i="30"/>
  <c r="J41" i="30"/>
  <c r="J43" i="30"/>
  <c r="U40" i="30"/>
  <c r="U46" i="30"/>
  <c r="U50" i="30"/>
  <c r="J46" i="30" l="1"/>
  <c r="J50" i="30"/>
  <c r="U48" i="30"/>
  <c r="U44" i="30"/>
  <c r="J47" i="30"/>
  <c r="J51" i="30"/>
  <c r="R52" i="30"/>
  <c r="O27" i="29" s="1"/>
  <c r="J45" i="30"/>
  <c r="J49" i="30"/>
  <c r="G52" i="30" l="1"/>
  <c r="J27" i="29"/>
  <c r="T34" i="29" s="1"/>
  <c r="O30" i="29" s="1"/>
  <c r="O33" i="29" s="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r>
          <rPr>
            <sz val="8"/>
            <color indexed="81"/>
            <rFont val="Tahoma"/>
            <family val="2"/>
          </rPr>
          <t xml:space="preserve">
</t>
        </r>
      </text>
    </comment>
  </commentList>
</comments>
</file>

<file path=xl/comments2.xml><?xml version="1.0" encoding="utf-8"?>
<comments xmlns="http://schemas.openxmlformats.org/spreadsheetml/2006/main">
  <authors>
    <author>Schmidle, Lukas (LSZ)</author>
  </authors>
  <commentList>
    <comment ref="A5" authorId="0" shapeId="0">
      <text>
        <r>
          <rPr>
            <b/>
            <sz val="9"/>
            <color indexed="81"/>
            <rFont val="Segoe UI"/>
            <family val="2"/>
          </rPr>
          <t xml:space="preserve">Säugezeit:
</t>
        </r>
        <r>
          <rPr>
            <sz val="9"/>
            <color indexed="81"/>
            <rFont val="Segoe UI"/>
            <family val="2"/>
          </rPr>
          <t>Die Säugezeit muss min. 3 Wochen betragen (TierSchNutztV).</t>
        </r>
      </text>
    </comment>
    <comment ref="A6" authorId="0" shapeId="0">
      <text>
        <r>
          <rPr>
            <b/>
            <sz val="9"/>
            <color indexed="81"/>
            <rFont val="Segoe UI"/>
            <family val="2"/>
          </rPr>
          <t xml:space="preserve">geplante Umtriebe pro Sau und Jahr:
</t>
        </r>
        <r>
          <rPr>
            <sz val="9"/>
            <color indexed="81"/>
            <rFont val="Segoe UI"/>
            <family val="2"/>
          </rPr>
          <t>es sind maximal 2,6 Umtriebe pro Sau und Jahr möglich.</t>
        </r>
      </text>
    </comment>
  </commentList>
</comments>
</file>

<file path=xl/comments3.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 xml:space="preserve">i19: Bruttobuchtenfläche Abferkelstall:
</t>
        </r>
        <r>
          <rPr>
            <sz val="8"/>
            <color indexed="81"/>
            <rFont val="Tahoma"/>
            <family val="2"/>
          </rPr>
          <t>Es ist die jeweilige Bruttobuchtenfläche (gesamt) anzugeben.
In der Abferkelung werden Auslaufflächen nicht mit berücksichtigt.</t>
        </r>
      </text>
    </comment>
    <comment ref="M18" authorId="0" shapeId="0">
      <text>
        <r>
          <rPr>
            <b/>
            <sz val="8"/>
            <color indexed="81"/>
            <rFont val="Tahoma"/>
            <family val="2"/>
          </rPr>
          <t xml:space="preserve">Liegefläche (Abferkelstall):
</t>
        </r>
        <r>
          <rPr>
            <sz val="8"/>
            <color indexed="81"/>
            <rFont val="Tahoma"/>
            <family val="2"/>
          </rPr>
          <t xml:space="preserve">Es ist die jeweilige Liegefläche (gesamt) anzugeben. Die Brutto Liegefläche muss als planbefestigte Fläche ohne Perforation ausgeführt sein. Sie darf das Ferkelnest und weitere Einrichtungsgegenstände beinhalten. Ein Gefälle ist möglich. </t>
        </r>
      </text>
    </comment>
    <comment ref="G25"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5"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5"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5"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J30"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1" authorId="1" shapeId="0">
      <text>
        <r>
          <rPr>
            <sz val="9"/>
            <color indexed="81"/>
            <rFont val="Segoe UI"/>
            <family val="2"/>
          </rPr>
          <t>Dieses Feld ist überschreibbar.
Formel: =O28</t>
        </r>
      </text>
    </comment>
    <comment ref="J32"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33"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3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4.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i19: Bruttobuchtenfläche Abferkelstall:</t>
        </r>
        <r>
          <rPr>
            <sz val="9"/>
            <color indexed="81"/>
            <rFont val="Segoe UI"/>
            <family val="2"/>
          </rPr>
          <t xml:space="preserve">
Es ist die jeweilige Bruttobuchtenfläche (gesamt) anzugeben.
In der Abferkelung werden Auslaufflächen nicht mit berücksichtigt.</t>
        </r>
      </text>
    </comment>
    <comment ref="P6" authorId="1" shapeId="0">
      <text>
        <r>
          <rPr>
            <sz val="8"/>
            <color indexed="81"/>
            <rFont val="Tahoma"/>
            <family val="2"/>
          </rPr>
          <t>wie Futtertröge, Beschäftigungsautomaten u.w.</t>
        </r>
      </text>
    </comment>
  </commentList>
</comments>
</file>

<file path=xl/comments5.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2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8"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Auf Basis der angegebenen Liegefläche (gesamt) können mit Hilfe der jeweils hier zugehörigen Flächenvorgaben je Tier rechnerisch die möglichen Stallplätze ermittelt werden. 
Die Liegefläche muss in einem isolierten Bereich im Stallgebäude sein.</t>
        </r>
        <r>
          <rPr>
            <b/>
            <sz val="8"/>
            <color indexed="81"/>
            <rFont val="Tahoma"/>
            <family val="2"/>
          </rPr>
          <t xml:space="preserve"> </t>
        </r>
      </text>
    </comment>
    <comment ref="M3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O33"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Dieses Feld ist überschreibbar.
Formel: =O35</t>
        </r>
      </text>
    </comment>
    <comment ref="J39"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 ref="G62" authorId="1" shapeId="0">
      <text>
        <r>
          <rPr>
            <b/>
            <sz val="9"/>
            <color indexed="81"/>
            <rFont val="Segoe UI"/>
            <family val="2"/>
          </rPr>
          <t xml:space="preserve">i20: Strukturelemente: 
</t>
        </r>
        <r>
          <rPr>
            <sz val="9"/>
            <color indexed="81"/>
            <rFont val="Segoe UI"/>
            <family val="2"/>
          </rPr>
          <t xml:space="preserve">Es sind 2 Strukturelemente pro Bucht einzuhalten. Im Einzelfall kann bei Kleingruppen um 1 Strukturelement reduziert werden, wenn ein weiteres Strukturelement nicht sinnvoll in die Buchtenstruktur integriert werden kann. </t>
        </r>
      </text>
    </comment>
  </commentList>
</comments>
</file>

<file path=xl/comments6.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comments7.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die jeweilige Liegefläche (gesamt) anzugeben.</t>
        </r>
      </text>
    </comment>
    <comment ref="M22" authorId="0" shapeId="0">
      <text>
        <r>
          <rPr>
            <b/>
            <sz val="8"/>
            <color indexed="81"/>
            <rFont val="Tahoma"/>
            <family val="2"/>
          </rPr>
          <t xml:space="preserve">Auslauffläche:
</t>
        </r>
        <r>
          <rPr>
            <sz val="8"/>
            <color indexed="81"/>
            <rFont val="Tahoma"/>
            <family val="2"/>
          </rPr>
          <t xml:space="preserve">Es ist die jeweilige Auslauffläche (gesamt) anzugeben. Die Auslauffläche muss einen Kontakt zum Außenklima ermöglichen. Sie muss eine zusätzliche Fläche darstellen: Alle Funktionsbereiche müssen im Stallgebäude vorliegen (Fressen, Ruhen, Koten). </t>
        </r>
      </text>
    </comment>
    <comment ref="G28"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M33" authorId="0" shapeId="0">
      <text>
        <r>
          <rPr>
            <b/>
            <sz val="8"/>
            <color indexed="81"/>
            <rFont val="Tahoma"/>
            <family val="2"/>
          </rPr>
          <t xml:space="preserve">Tatsächliche Tierplätze Auslauffläche (TP):
</t>
        </r>
        <r>
          <rPr>
            <sz val="8"/>
            <color indexed="81"/>
            <rFont val="Tahoma"/>
            <family val="2"/>
          </rPr>
          <t>Anzugeben ist die tatsächlich geplante Belegung der Buchten aufgrund der zur Verfügung stehenden Auslauffläche. Diese kann gegebenenfalls aufgrund verfahrenstechnischer oder weiterer Aspekte geringer sein als die rechnerisch mögliche.</t>
        </r>
      </text>
    </comment>
    <comment ref="O33" authorId="0" shapeId="0">
      <text>
        <r>
          <rPr>
            <b/>
            <sz val="8"/>
            <color indexed="81"/>
            <rFont val="Tahoma"/>
            <family val="2"/>
          </rPr>
          <t xml:space="preserve">Auslauffläche (mögliche Tierplätze):
</t>
        </r>
        <r>
          <rPr>
            <sz val="8"/>
            <color indexed="81"/>
            <rFont val="Tahoma"/>
            <family val="2"/>
          </rPr>
          <t xml:space="preserve">Auf Basis der angegebenen Auslauffläche (gesamt) können mit Hilfe der jeweils hier zugehörigen Flächenvorgaben je Tier rechnerisch die möglichen Stallplätze ermittelt werden. 
</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 xml:space="preserve">Dieses Feld ist überschreibbar.
Formel: =O35
</t>
        </r>
      </text>
    </comment>
    <comment ref="J39" authorId="1" shapeId="0">
      <text>
        <r>
          <rPr>
            <b/>
            <sz val="9"/>
            <color indexed="81"/>
            <rFont val="Segoe UI"/>
            <family val="2"/>
          </rPr>
          <t xml:space="preserve">Benötigte Plätze für den Sauenbestand:
</t>
        </r>
        <r>
          <rPr>
            <sz val="9"/>
            <color indexed="81"/>
            <rFont val="Segoe UI"/>
            <family val="2"/>
          </rPr>
          <t>Wird je Haltungsabschnitt aus den Angaben unter "Allgemeines" berechnet je nach Herdengröße und Rhythmus.</t>
        </r>
        <r>
          <rPr>
            <b/>
            <sz val="9"/>
            <color indexed="81"/>
            <rFont val="Segoe UI"/>
            <family val="2"/>
          </rPr>
          <t xml:space="preserve">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8.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sharedStrings.xml><?xml version="1.0" encoding="utf-8"?>
<sst xmlns="http://schemas.openxmlformats.org/spreadsheetml/2006/main" count="564" uniqueCount="211">
  <si>
    <t>Anzahl Tierplätze (TP) aufgeteilt nach Gewichtsbereichen</t>
  </si>
  <si>
    <t>Stck.</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</si>
  <si>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</si>
  <si>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</si>
  <si>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</si>
  <si>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</si>
  <si>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</si>
  <si>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</si>
  <si>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</si>
  <si>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</si>
  <si>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</si>
  <si>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</si>
  <si>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</si>
  <si>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</si>
  <si>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</si>
  <si>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</si>
  <si>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</si>
  <si>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</si>
  <si>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</si>
  <si>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</si>
  <si>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</si>
  <si>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</si>
  <si>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</si>
  <si>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</si>
  <si>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</si>
  <si>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</si>
  <si>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</si>
  <si>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</si>
  <si>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</si>
  <si>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Sonstiges:</t>
  </si>
  <si>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</si>
  <si>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</si>
  <si>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</si>
  <si>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</si>
  <si>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</si>
  <si>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</si>
  <si>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</si>
  <si>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</si>
  <si>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</si>
  <si>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</si>
  <si>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r>
      <rPr>
        <b/>
        <sz val="10"/>
        <color indexed="8"/>
        <rFont val="Arial"/>
        <family val="2"/>
      </rPr>
      <t>Auslauffläche</t>
    </r>
    <r>
      <rPr>
        <sz val="10"/>
        <color indexed="8"/>
        <rFont val="Calibri"/>
        <family val="2"/>
      </rPr>
      <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</si>
  <si>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</si>
  <si>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</si>
  <si>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</si>
  <si>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</si>
  <si>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</si>
  <si>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</si>
  <si>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</si>
  <si>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</si>
  <si>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</si>
  <si>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</si>
  <si>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</si>
  <si>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</si>
  <si>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</si>
  <si>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</si>
  <si>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</si>
  <si>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</si>
  <si>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i 12:</t>
  </si>
  <si>
    <t>Beachten Sie bitte auch die Hinweise zu den einzelnen Eingabefeldern unter den Kommentaren</t>
  </si>
  <si>
    <t xml:space="preserve">Buchtengenaue Ermittlung der Tierplätze nach den FAKT-Vorgaben  </t>
  </si>
  <si>
    <t>2) Liegefläche</t>
  </si>
  <si>
    <t xml:space="preserve">Länge </t>
  </si>
  <si>
    <t>Breite</t>
  </si>
  <si>
    <t>Bruttofläche</t>
  </si>
  <si>
    <t>Tierzahl je Bucht</t>
  </si>
  <si>
    <t>Bucht Nr.</t>
  </si>
  <si>
    <t>Netto-buchtenfläche</t>
  </si>
  <si>
    <t xml:space="preserve"> 1) Nettofläche</t>
  </si>
  <si>
    <t xml:space="preserve"> m²</t>
  </si>
  <si>
    <t xml:space="preserve">Fläche / Tier </t>
  </si>
  <si>
    <t>[m²]</t>
  </si>
  <si>
    <t>[m]</t>
  </si>
  <si>
    <t>[Stück]</t>
  </si>
  <si>
    <t xml:space="preserve">abzüglich Einbauten </t>
  </si>
  <si>
    <t>i 13:</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</si>
  <si>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</si>
  <si>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</si>
  <si>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</si>
  <si>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</si>
  <si>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</si>
  <si>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</si>
  <si>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</si>
  <si>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</si>
  <si>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</si>
  <si>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</si>
  <si>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</si>
  <si>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</si>
  <si>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</si>
  <si>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</si>
  <si>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</si>
  <si>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</si>
  <si>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</si>
  <si>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</si>
  <si>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</si>
  <si>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</si>
  <si>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min.</t>
  </si>
  <si>
    <t>3) Auslauffläche</t>
  </si>
  <si>
    <t>Wochen</t>
  </si>
  <si>
    <t xml:space="preserve">Stck. </t>
  </si>
  <si>
    <t xml:space="preserve">Summe geplante gehaltene Tiere </t>
  </si>
  <si>
    <t>Stck</t>
  </si>
  <si>
    <t xml:space="preserve">Wochen </t>
  </si>
  <si>
    <t>Tägliches Raufutterangebot (z.B. Heu, Silage); je 12 Tiere 1 Fressplatz</t>
  </si>
  <si>
    <t>Tränken</t>
  </si>
  <si>
    <t xml:space="preserve">2 Strukturelemente </t>
  </si>
  <si>
    <t>je 24 Tiere min. 1 Platz zum saufen aus offener Fläche</t>
  </si>
  <si>
    <t>trocken, planbefestigt, flächendeckend mit geeignetem Material (z.B. Stroh) eingestreut</t>
  </si>
  <si>
    <t>Kontaktgitter</t>
  </si>
  <si>
    <t xml:space="preserve">Strukturwände zur Abgrenzung von Funktionsbereichen </t>
  </si>
  <si>
    <t>abgedeckter Liegebereich</t>
  </si>
  <si>
    <t>%</t>
  </si>
  <si>
    <t>Saufen aus offener Fläche</t>
  </si>
  <si>
    <t>Buchtentyp</t>
  </si>
  <si>
    <t>Bewegungsbuchten mit kurzzeitiger Fixierung</t>
  </si>
  <si>
    <t>Freies Abferkeln</t>
  </si>
  <si>
    <t>Allgemeine Angaben:</t>
  </si>
  <si>
    <t>Erläuterungen zum Arbeitsblatt Antrag Tierwohl Ferkelerzeugung</t>
  </si>
  <si>
    <t xml:space="preserve">i 14: </t>
  </si>
  <si>
    <t>i 16:</t>
  </si>
  <si>
    <t>i 17:</t>
  </si>
  <si>
    <t>i 18:</t>
  </si>
  <si>
    <t>je 24 Tiere min. 1 Platz zum Saufen aus offener Fläche</t>
  </si>
  <si>
    <r>
      <t xml:space="preserve">Liegefläche gesamt:
</t>
    </r>
    <r>
      <rPr>
        <sz val="11"/>
        <color theme="1"/>
        <rFont val="Arial"/>
        <family val="2"/>
      </rPr>
      <t>Es ist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</si>
  <si>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ermittelt werden. </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</si>
  <si>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</si>
  <si>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</si>
  <si>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</si>
  <si>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Sauenplätze rechnerisch möglich:
</t>
    </r>
    <r>
      <rPr>
        <sz val="11"/>
        <color theme="1"/>
        <rFont val="Arial"/>
        <family val="2"/>
      </rPr>
      <t>Aus Nr. 2 werden die rechnerisch maximal möglichen Sauenplätze übernommen. Hierbei muss sichergestellt sein, dass buchtenindividuell sowohl die jeweilige Nettobuchtenfläche wie auch die Liegefläche je Tiergruppe eingehalten wird.</t>
    </r>
  </si>
  <si>
    <r>
      <t xml:space="preserve">Sauenplätze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</si>
  <si>
    <t xml:space="preserve">i 11: </t>
  </si>
  <si>
    <r>
      <t xml:space="preserve">Reserveplätze:
</t>
    </r>
    <r>
      <rPr>
        <sz val="11"/>
        <color theme="1"/>
        <rFont val="Arial"/>
        <family val="2"/>
      </rPr>
      <t>Wird aus den tatsächlichen und notwendigen Tierplätzen berechnet. Dieser Faktor dient der Plausibilisierung und sollte je nach Haltungsabschnitt eine Mindestgröße aufweisen: Decken 10%; Warten 5%; Abferkeln 5%.</t>
    </r>
  </si>
  <si>
    <r>
      <t xml:space="preserve">Benötigte Plätze für den Sauenbestand:
</t>
    </r>
    <r>
      <rPr>
        <sz val="11"/>
        <color theme="1"/>
        <rFont val="Arial"/>
        <family val="2"/>
      </rPr>
      <t xml:space="preserve">Wird je Haltungsabschnitt aus den Angaben unter "Allgemeines" berechnet je nach Herdengröße und Rhythmus. </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</si>
  <si>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</si>
  <si>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t>i 15:</t>
  </si>
  <si>
    <r>
      <t xml:space="preserve">Liegebereich:
</t>
    </r>
    <r>
      <rPr>
        <sz val="11"/>
        <color theme="1"/>
        <rFont val="Arial"/>
        <family val="2"/>
      </rPr>
      <t>Der Boden darf keine Perforation aufweisen. Der Boden darf leichtes Gefälle haben. Für eine bodenbedeckte Einstreu muss die eingestreute Menge, homogen verteilt, den Boden bedecken.</t>
    </r>
  </si>
  <si>
    <r>
      <t xml:space="preserve">Säugezeit:
</t>
    </r>
    <r>
      <rPr>
        <sz val="11"/>
        <color theme="1"/>
        <rFont val="Arial"/>
        <family val="2"/>
      </rPr>
      <t>Die Säugezeit muss min. 3 Wochen betragen (TierSchNutztV).</t>
    </r>
  </si>
  <si>
    <r>
      <t xml:space="preserve">geplante Umtriebe pro Sau und Jahr:
</t>
    </r>
    <r>
      <rPr>
        <sz val="11"/>
        <color theme="1"/>
        <rFont val="Arial"/>
        <family val="2"/>
      </rPr>
      <t>es sind maximal 2,6 Umtriebe pro Sau und Jahr möglich.</t>
    </r>
  </si>
  <si>
    <t xml:space="preserve">durchschnittlich produktive Sauen im Bestand: </t>
  </si>
  <si>
    <t>Wochen-Rhythmus:</t>
  </si>
  <si>
    <r>
      <t>Säugezeit: i</t>
    </r>
    <r>
      <rPr>
        <vertAlign val="superscript"/>
        <sz val="11"/>
        <color theme="1"/>
        <rFont val="Arial"/>
        <family val="2"/>
      </rPr>
      <t>17</t>
    </r>
  </si>
  <si>
    <r>
      <t>geplante Umtriebe pro Sau und Jahr: i</t>
    </r>
    <r>
      <rPr>
        <vertAlign val="superscript"/>
        <sz val="11"/>
        <color theme="1"/>
        <rFont val="Arial"/>
        <family val="2"/>
      </rPr>
      <t>18</t>
    </r>
  </si>
  <si>
    <t>Anzahl Gruppen im Rhythmus:</t>
  </si>
  <si>
    <t>Gruppengröße:</t>
  </si>
  <si>
    <t>Davon Gruppen im Deckzentrum:</t>
  </si>
  <si>
    <t>Davon Gruppen im Abferkelstall:</t>
  </si>
  <si>
    <t>Davon Gruppen im Wartestall:</t>
  </si>
  <si>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</si>
  <si>
    <r>
      <t xml:space="preserve">Auslauffläche:
</t>
    </r>
    <r>
      <rPr>
        <sz val="11"/>
        <color theme="1"/>
        <rFont val="Arial"/>
        <family val="2"/>
      </rPr>
      <t>Es ist die jeweilige Auslauffläche (gesamt) anzugeben.</t>
    </r>
    <r>
      <rPr>
        <b/>
        <sz val="11"/>
        <color theme="1"/>
        <rFont val="Arial"/>
        <family val="2"/>
      </rPr>
      <t xml:space="preserve"> </t>
    </r>
    <r>
      <rPr>
        <sz val="11"/>
        <color theme="1"/>
        <rFont val="Arial"/>
        <family val="2"/>
      </rPr>
      <t xml:space="preserve">Die Auslauffläche muss einen Kontakt zum Außenklima ermöglichen. Sie muss eine zusätzliche Fläche darstellen: Alle Funktionsbereiche müssen im Stallgebäude vorliegen (Fressen, Ruhen, Koten). </t>
    </r>
  </si>
  <si>
    <r>
      <t xml:space="preserve">Stall-Innenfläche:
</t>
    </r>
    <r>
      <rPr>
        <sz val="11"/>
        <color theme="1"/>
        <rFont val="Arial"/>
        <family val="2"/>
      </rPr>
      <t>Es ist die jeweilige Stall-Innenfläche (gesamt) anzugeben. Die Stall-Innenfläche kann windgeschützt auch als Außenklima ausgeführt sein.</t>
    </r>
  </si>
  <si>
    <r>
      <rPr>
        <b/>
        <sz val="10"/>
        <color indexed="8"/>
        <rFont val="Arial"/>
        <family val="2"/>
      </rPr>
      <t>Auslauffläche</t>
    </r>
    <r>
      <rPr>
        <sz val="10"/>
        <color indexed="8"/>
        <rFont val="Calibri"/>
        <family val="2"/>
      </rPr>
      <t xml:space="preserve"> gesamt  i</t>
    </r>
    <r>
      <rPr>
        <vertAlign val="superscript"/>
        <sz val="10"/>
        <color indexed="8"/>
        <rFont val="Calibri"/>
        <family val="2"/>
      </rPr>
      <t>6</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</si>
  <si>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</si>
  <si>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 xml:space="preserve">4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</si>
  <si>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</si>
  <si>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5</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</si>
  <si>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</si>
  <si>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</si>
  <si>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Sauenplätze rechnerisch möglich i</t>
    </r>
    <r>
      <rPr>
        <vertAlign val="superscript"/>
        <sz val="10"/>
        <color indexed="8"/>
        <rFont val="Arial"/>
        <family val="2"/>
      </rPr>
      <t>10</t>
    </r>
  </si>
  <si>
    <r>
      <t>Sauenplätze* tatsächlich i</t>
    </r>
    <r>
      <rPr>
        <vertAlign val="superscript"/>
        <sz val="10"/>
        <color indexed="8"/>
        <rFont val="Arial"/>
        <family val="2"/>
      </rPr>
      <t>11</t>
    </r>
  </si>
  <si>
    <r>
      <t>benötigte Plätze im Abferkelstall für den Sauenbestand i</t>
    </r>
    <r>
      <rPr>
        <vertAlign val="superscript"/>
        <sz val="10"/>
        <color theme="1"/>
        <rFont val="Arial"/>
        <family val="2"/>
      </rPr>
      <t>12</t>
    </r>
  </si>
  <si>
    <r>
      <t>Reserveplätze i</t>
    </r>
    <r>
      <rPr>
        <vertAlign val="superscript"/>
        <sz val="10"/>
        <color theme="1"/>
        <rFont val="Arial"/>
        <family val="2"/>
      </rPr>
      <t>13</t>
    </r>
  </si>
  <si>
    <r>
      <t>Raufutter i</t>
    </r>
    <r>
      <rPr>
        <b/>
        <vertAlign val="superscript"/>
        <sz val="11"/>
        <color theme="1"/>
        <rFont val="Arial"/>
        <family val="2"/>
      </rPr>
      <t>14</t>
    </r>
  </si>
  <si>
    <r>
      <t>Liegebereich i</t>
    </r>
    <r>
      <rPr>
        <b/>
        <vertAlign val="superscript"/>
        <sz val="11"/>
        <color theme="1"/>
        <rFont val="Arial"/>
        <family val="2"/>
      </rPr>
      <t>15</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</si>
  <si>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</si>
  <si>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</si>
  <si>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</si>
  <si>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 xml:space="preserve">5 </t>
    </r>
  </si>
  <si>
    <r>
      <t>mögliche TP  i</t>
    </r>
    <r>
      <rPr>
        <vertAlign val="superscript"/>
        <sz val="10"/>
        <color theme="1"/>
        <rFont val="Arial"/>
        <family val="2"/>
      </rPr>
      <t>5</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</si>
  <si>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</si>
  <si>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benötigte Plätze im Deckzentruml für den Sauenbestand i</t>
    </r>
    <r>
      <rPr>
        <vertAlign val="superscript"/>
        <sz val="10"/>
        <color theme="1"/>
        <rFont val="Arial"/>
        <family val="2"/>
      </rPr>
      <t>12</t>
    </r>
  </si>
  <si>
    <t xml:space="preserve"> 1) Bruttofläche</t>
  </si>
  <si>
    <r>
      <rPr>
        <b/>
        <sz val="10"/>
        <color indexed="8"/>
        <rFont val="Arial"/>
        <family val="2"/>
      </rPr>
      <t>Bruttobuchtenfläche</t>
    </r>
    <r>
      <rPr>
        <sz val="10"/>
        <color indexed="8"/>
        <rFont val="Arial"/>
        <family val="2"/>
      </rPr>
      <t xml:space="preserve"> </t>
    </r>
  </si>
  <si>
    <r>
      <t xml:space="preserve">Liegefläche (Abferkelstall):
</t>
    </r>
    <r>
      <rPr>
        <sz val="11"/>
        <color theme="1"/>
        <rFont val="Arial"/>
        <family val="2"/>
      </rPr>
      <t xml:space="preserve">Die Brutto Liegefläche muss als planbefestigte Fläche ohne Perforation ausgeführt sein. Sie darf das Ferkelnest und weitere Einrichtungsgegenstände beinhalten. Ein Gefälle ist möglich. Muss eingestreut sein. </t>
    </r>
  </si>
  <si>
    <r>
      <rPr>
        <b/>
        <sz val="10"/>
        <color indexed="8"/>
        <rFont val="Arial"/>
        <family val="2"/>
      </rPr>
      <t>Liegefläche</t>
    </r>
    <r>
      <rPr>
        <sz val="10"/>
        <color indexed="8"/>
        <rFont val="Calibri"/>
        <family val="2"/>
      </rPr>
      <t xml:space="preserve"> gesamt  i</t>
    </r>
    <r>
      <rPr>
        <vertAlign val="superscript"/>
        <sz val="10"/>
        <color indexed="8"/>
        <rFont val="Calibri"/>
        <family val="2"/>
      </rPr>
      <t>16</t>
    </r>
  </si>
  <si>
    <t>i 19:</t>
  </si>
  <si>
    <r>
      <t xml:space="preserve">Bruttobuchtenfläche Abferkelstall:
</t>
    </r>
    <r>
      <rPr>
        <sz val="11"/>
        <color theme="1"/>
        <rFont val="Arial"/>
        <family val="2"/>
      </rPr>
      <t>Es ist die jeweilige Bruttobuchtenfläche (gesamt) anzugeben.
In der Abferkelung werden Auslaufflächen nicht mit berücksichtigt.</t>
    </r>
  </si>
  <si>
    <r>
      <t>benötigte Plätze im Wartestall für den Sauenbestand i</t>
    </r>
    <r>
      <rPr>
        <vertAlign val="superscript"/>
        <sz val="10"/>
        <color theme="1"/>
        <rFont val="Arial"/>
        <family val="2"/>
      </rPr>
      <t>12</t>
    </r>
  </si>
  <si>
    <t>9.</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</si>
  <si>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</si>
  <si>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</si>
  <si>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</si>
  <si>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</si>
  <si>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</si>
  <si>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</si>
  <si>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</si>
  <si>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Suhle/Mikrosuhle</t>
  </si>
  <si>
    <t xml:space="preserve">i20: </t>
  </si>
  <si>
    <r>
      <rPr>
        <b/>
        <sz val="11"/>
        <color theme="1"/>
        <rFont val="Arial"/>
        <family val="2"/>
      </rPr>
      <t xml:space="preserve">Strukturelemente: </t>
    </r>
    <r>
      <rPr>
        <sz val="11"/>
        <color theme="1"/>
        <rFont val="Arial"/>
        <family val="2"/>
      </rPr>
      <t xml:space="preserve">
Es sind 2 Strukturelemente pro Bucht einzuhalten. Im Einzelfall kann bei Kleingruppen um 1 Strukturelement reduziert werden, wenn ein weiteres Strukturelement nicht sinnvoll in die Buchtenstruktur integriert werden kann. </t>
    </r>
  </si>
  <si>
    <t>Anzahl der Buchten im Betrieb</t>
  </si>
  <si>
    <t>Multiplikatorfläche</t>
  </si>
  <si>
    <t>Multiplikator-Tierzahl</t>
  </si>
  <si>
    <t>Summe Nettobuchtenfläche und Tierzahl aller Buchten</t>
  </si>
  <si>
    <t>10.</t>
  </si>
  <si>
    <t>Netto-Liegefläche</t>
  </si>
  <si>
    <t>Summe Nettobuchtenfläche und Buchtenanzahl</t>
  </si>
  <si>
    <r>
      <rPr>
        <b/>
        <sz val="10"/>
        <color indexed="8"/>
        <rFont val="Arial"/>
        <family val="2"/>
      </rPr>
      <t>Bruttobuchtenfläche</t>
    </r>
    <r>
      <rPr>
        <sz val="10"/>
        <color indexed="8"/>
        <rFont val="Calibri"/>
        <family val="2"/>
      </rPr>
      <t xml:space="preserve"> gesamt i</t>
    </r>
    <r>
      <rPr>
        <vertAlign val="superscript"/>
        <sz val="10"/>
        <color indexed="8"/>
        <rFont val="Calibri"/>
        <family val="2"/>
      </rPr>
      <t>19</t>
    </r>
  </si>
  <si>
    <t xml:space="preserve"> Stalltyp:</t>
  </si>
  <si>
    <t>Deckzentrum</t>
  </si>
  <si>
    <t xml:space="preserve"> Anlage zum Antrag tiergerechte Ferkelerzeugung (G5)</t>
  </si>
  <si>
    <t>Wartestall</t>
  </si>
  <si>
    <t>Abferkelstall</t>
  </si>
  <si>
    <t>Stall erfüllt die erforderlichen Voraussetzungen/Auflagen der Premiumstufe.</t>
  </si>
  <si>
    <t xml:space="preserve">Die Voraussetzungen/Auflagen sind nur teilweise erfüllt. </t>
  </si>
  <si>
    <t>Die Voraussetzungen/Auflagen sind für eine Förderung des Stalles nicht erfüllt.</t>
  </si>
  <si>
    <t>- FAKT II G5 -</t>
  </si>
  <si>
    <t xml:space="preserve">Stand: </t>
  </si>
  <si>
    <t>FAKT II G5 - Version 1, 17.11.2022</t>
  </si>
  <si>
    <r>
      <t>Nettobuchtenfläche gesamt:</t>
    </r>
    <r>
      <rPr>
        <sz val="11"/>
        <color theme="1"/>
        <rFont val="Arial"/>
        <family val="2"/>
      </rPr>
      <t xml:space="preserve">
Es ist die jeweilige Nettobuchtenfläche (gesamt) anzugeben. Die uneingeschränkt nutzbare Fläche inkls. Auslauf, Einrichtungsgegenstände sind abzuziehen. In der Abferkelung darf der Auslauf nicht mit angerechnet werden. </t>
    </r>
  </si>
  <si>
    <t xml:space="preserve">beziehungsweise im Arbeitsblatt &lt;Schweine Erläuterungen&gt; </t>
  </si>
  <si>
    <t>Die Ermittlung der Flächen kann entweder direkt in den Arbeitsblättern Ferkelerzeugung Abferkelstall&gt;, &lt;Fekelerzeugung Deckzentrum&lt; bzw.</t>
  </si>
  <si>
    <t xml:space="preserve">Ferkelerzeugung Wartestall&lt; erfolgen oder mit Hilfe der Einzelbuchtenberechnung in den jeweiligen Arbeitsblättern </t>
  </si>
  <si>
    <t>&lt;Detail Ferkelerz. Abferkelstall&gt;, &lt;Detail Ferkelerz. Deckzentrum&gt; bzw. &lt;Detail Ferkelerz. Wartestall&gt;.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</si>
</sst>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sz val="11"/>
      <name val="Arial"/>
      <family val="2"/>
    </font>
    <font>
      <sz val="9"/>
      <color indexed="81"/>
      <name val="Segoe UI"/>
      <family val="2"/>
    </font>
    <font>
      <b/>
      <sz val="9"/>
      <color indexed="81"/>
      <name val="Segoe UI"/>
      <family val="2"/>
    </font>
    <font>
      <sz val="11"/>
      <color rgb="FFFF0000"/>
      <name val="Arial"/>
      <family val="2"/>
    </font>
    <font>
      <vertAlign val="superscript"/>
      <sz val="11"/>
      <color theme="1"/>
      <name val="Arial"/>
      <family val="2"/>
    </font>
    <font>
      <vertAlign val="superscript"/>
      <sz val="10"/>
      <color theme="1"/>
      <name val="Arial"/>
      <family val="2"/>
    </font>
    <font>
      <b/>
      <vertAlign val="superscript"/>
      <sz val="11"/>
      <color theme="1"/>
      <name val="Arial"/>
      <family val="2"/>
    </font>
    <font>
      <sz val="10"/>
      <color theme="0"/>
      <name val="Arial"/>
      <family val="2"/>
    </font>
    <font>
      <sz val="11"/>
      <color indexed="8"/>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7" fillId="0" borderId="0" applyNumberFormat="0" applyFill="0" applyBorder="0" applyAlignment="0" applyProtection="0">
      <alignment vertical="top"/>
      <protection locked="0"/>
    </xf>
    <xf numFmtId="0" fontId="26" fillId="0" borderId="0" applyNumberFormat="0" applyFill="0" applyBorder="0" applyAlignment="0" applyProtection="0"/>
    <xf numFmtId="164" fontId="23"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0" fontId="23" fillId="0" borderId="0"/>
    <xf numFmtId="0" fontId="15" fillId="0" borderId="0"/>
    <xf numFmtId="0" fontId="23"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cellStyleXfs>
  <cellXfs count="317">
    <xf numFmtId="0" fontId="0" fillId="0" borderId="0" xfId="0"/>
    <xf numFmtId="0" fontId="24" fillId="0" borderId="0" xfId="14" applyFont="1" applyAlignment="1" applyProtection="1">
      <alignment vertical="center"/>
      <protection locked="0"/>
    </xf>
    <xf numFmtId="0" fontId="25"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vertical="center"/>
      <protection locked="0"/>
    </xf>
    <xf numFmtId="0" fontId="29" fillId="0" borderId="0" xfId="0" applyFont="1"/>
    <xf numFmtId="0" fontId="29" fillId="2" borderId="1" xfId="0" applyFont="1" applyFill="1" applyBorder="1"/>
    <xf numFmtId="0" fontId="29" fillId="3" borderId="1" xfId="0" applyFont="1" applyFill="1" applyBorder="1"/>
    <xf numFmtId="0" fontId="30" fillId="0" borderId="0" xfId="0" applyFont="1"/>
    <xf numFmtId="0" fontId="24" fillId="0" borderId="0" xfId="14" applyFont="1" applyAlignment="1" applyProtection="1">
      <alignment vertical="center"/>
    </xf>
    <xf numFmtId="0" fontId="25" fillId="0" borderId="2" xfId="14" applyFont="1" applyBorder="1" applyAlignment="1" applyProtection="1">
      <alignment horizontal="left" vertical="center"/>
    </xf>
    <xf numFmtId="0" fontId="25" fillId="0" borderId="3" xfId="14" applyFont="1" applyBorder="1" applyAlignment="1" applyProtection="1">
      <alignment vertical="center"/>
    </xf>
    <xf numFmtId="0" fontId="25" fillId="0" borderId="3" xfId="14" applyFont="1" applyFill="1" applyBorder="1" applyAlignment="1" applyProtection="1">
      <alignment horizontal="right" vertical="center"/>
    </xf>
    <xf numFmtId="0" fontId="24" fillId="0" borderId="3" xfId="14" applyFont="1" applyBorder="1" applyAlignment="1" applyProtection="1">
      <alignment vertical="center"/>
    </xf>
    <xf numFmtId="0" fontId="25" fillId="0" borderId="3" xfId="14" applyFont="1" applyFill="1" applyBorder="1" applyAlignment="1" applyProtection="1">
      <alignment vertical="center"/>
    </xf>
    <xf numFmtId="0" fontId="25" fillId="0" borderId="0" xfId="14" applyFont="1" applyAlignment="1" applyProtection="1">
      <alignment vertical="center"/>
    </xf>
    <xf numFmtId="0" fontId="31" fillId="0" borderId="4" xfId="14" applyFont="1" applyBorder="1" applyAlignment="1" applyProtection="1">
      <alignment horizontal="left" vertical="center"/>
    </xf>
    <xf numFmtId="0" fontId="25" fillId="0" borderId="0" xfId="14" applyFont="1" applyBorder="1" applyAlignment="1" applyProtection="1">
      <alignment vertical="center"/>
    </xf>
    <xf numFmtId="0" fontId="24" fillId="0" borderId="0" xfId="14" applyFont="1" applyBorder="1" applyAlignment="1" applyProtection="1">
      <alignment horizontal="right" vertical="center"/>
    </xf>
    <xf numFmtId="0" fontId="25" fillId="0" borderId="4" xfId="14" applyFont="1" applyBorder="1" applyAlignment="1" applyProtection="1">
      <alignment vertical="center"/>
    </xf>
    <xf numFmtId="0" fontId="25" fillId="0" borderId="0" xfId="14" applyFont="1" applyBorder="1" applyAlignment="1" applyProtection="1">
      <alignment horizontal="right" vertical="center"/>
    </xf>
    <xf numFmtId="0" fontId="24" fillId="0" borderId="0" xfId="14" applyFont="1" applyFill="1" applyBorder="1" applyAlignment="1" applyProtection="1">
      <alignment vertical="center"/>
    </xf>
    <xf numFmtId="0" fontId="31" fillId="0" borderId="4" xfId="14" applyFont="1" applyBorder="1" applyAlignment="1" applyProtection="1">
      <alignment vertical="center"/>
    </xf>
    <xf numFmtId="0" fontId="25" fillId="0" borderId="5" xfId="14" applyFont="1" applyBorder="1" applyAlignment="1" applyProtection="1">
      <alignment vertical="center"/>
    </xf>
    <xf numFmtId="0" fontId="24" fillId="1" borderId="6" xfId="14" applyFont="1" applyFill="1" applyBorder="1" applyAlignment="1" applyProtection="1">
      <alignment vertical="center"/>
    </xf>
    <xf numFmtId="0" fontId="24" fillId="0" borderId="0" xfId="14" applyFont="1" applyFill="1" applyAlignment="1" applyProtection="1">
      <alignment vertical="center"/>
    </xf>
    <xf numFmtId="0" fontId="24" fillId="2" borderId="0" xfId="14" applyFont="1" applyFill="1" applyBorder="1" applyAlignment="1" applyProtection="1">
      <alignment vertical="center"/>
    </xf>
    <xf numFmtId="0" fontId="24" fillId="0" borderId="0" xfId="14" applyFont="1" applyFill="1" applyBorder="1" applyAlignment="1" applyProtection="1">
      <alignment horizontal="left" vertical="center"/>
    </xf>
    <xf numFmtId="49" fontId="31" fillId="0" borderId="4" xfId="14" applyNumberFormat="1" applyFont="1" applyBorder="1" applyAlignment="1" applyProtection="1">
      <alignment horizontal="center" vertical="center"/>
    </xf>
    <xf numFmtId="0" fontId="31" fillId="0" borderId="0" xfId="14" applyFont="1" applyBorder="1" applyAlignment="1" applyProtection="1">
      <alignment vertical="center"/>
    </xf>
    <xf numFmtId="0" fontId="24" fillId="0" borderId="0" xfId="14" applyFont="1" applyBorder="1" applyAlignment="1" applyProtection="1">
      <alignment vertical="center"/>
    </xf>
    <xf numFmtId="0" fontId="24" fillId="4" borderId="0" xfId="14" applyFont="1" applyFill="1" applyBorder="1" applyAlignment="1" applyProtection="1">
      <alignment vertical="center"/>
    </xf>
    <xf numFmtId="0" fontId="24" fillId="3" borderId="0" xfId="14" applyFont="1" applyFill="1" applyBorder="1" applyAlignment="1" applyProtection="1">
      <alignment vertical="center"/>
    </xf>
    <xf numFmtId="0" fontId="24" fillId="0" borderId="0" xfId="14" applyFont="1" applyBorder="1" applyAlignment="1" applyProtection="1">
      <alignment horizontal="left" vertical="center"/>
    </xf>
    <xf numFmtId="0" fontId="24" fillId="4" borderId="0" xfId="14" applyFont="1" applyFill="1" applyBorder="1" applyAlignment="1" applyProtection="1">
      <alignment horizontal="left" vertical="center" indent="1"/>
    </xf>
    <xf numFmtId="0" fontId="32" fillId="4" borderId="0" xfId="0" applyFont="1" applyFill="1" applyBorder="1" applyAlignment="1" applyProtection="1">
      <alignment horizontal="right" vertical="center"/>
    </xf>
    <xf numFmtId="0" fontId="24" fillId="0" borderId="4" xfId="14" applyFont="1" applyBorder="1" applyAlignment="1" applyProtection="1">
      <alignment horizontal="center" vertical="center"/>
    </xf>
    <xf numFmtId="0" fontId="24" fillId="0" borderId="0" xfId="14" applyFont="1" applyBorder="1" applyAlignment="1" applyProtection="1">
      <alignment vertical="center" wrapText="1"/>
    </xf>
    <xf numFmtId="0" fontId="24" fillId="0" borderId="1" xfId="14" applyFont="1" applyBorder="1" applyAlignment="1" applyProtection="1">
      <alignment horizontal="center" vertical="center"/>
    </xf>
    <xf numFmtId="0" fontId="24" fillId="0" borderId="7" xfId="14" applyFont="1" applyBorder="1" applyAlignment="1" applyProtection="1">
      <alignment vertical="center"/>
    </xf>
    <xf numFmtId="0" fontId="24" fillId="0" borderId="8" xfId="14" applyFont="1" applyBorder="1" applyAlignment="1" applyProtection="1">
      <alignment vertical="center" wrapText="1"/>
    </xf>
    <xf numFmtId="0" fontId="24" fillId="0" borderId="9" xfId="14" applyFont="1" applyBorder="1" applyAlignment="1" applyProtection="1">
      <alignment horizontal="center" vertical="center"/>
    </xf>
    <xf numFmtId="0" fontId="24" fillId="0" borderId="10" xfId="14" applyFont="1" applyBorder="1" applyAlignment="1" applyProtection="1">
      <alignment horizontal="center" vertical="center"/>
    </xf>
    <xf numFmtId="0" fontId="24" fillId="0" borderId="4" xfId="14" applyFont="1" applyBorder="1" applyAlignment="1" applyProtection="1">
      <alignment horizontal="center" vertical="center" wrapText="1"/>
    </xf>
    <xf numFmtId="0" fontId="24" fillId="1" borderId="6" xfId="14" applyFont="1" applyFill="1" applyBorder="1" applyAlignment="1" applyProtection="1">
      <alignment horizontal="center" vertical="center" wrapText="1"/>
    </xf>
    <xf numFmtId="0" fontId="24" fillId="0" borderId="0" xfId="14" applyFont="1" applyAlignment="1" applyProtection="1">
      <alignment horizontal="center" vertical="center" wrapText="1"/>
    </xf>
    <xf numFmtId="0" fontId="24" fillId="0" borderId="0" xfId="14" applyFont="1" applyFill="1" applyAlignment="1" applyProtection="1">
      <alignment horizontal="center" vertical="center" wrapText="1"/>
    </xf>
    <xf numFmtId="0" fontId="31" fillId="0" borderId="4" xfId="14" applyFont="1" applyBorder="1" applyAlignment="1" applyProtection="1">
      <alignment horizontal="center" vertical="center"/>
    </xf>
    <xf numFmtId="0" fontId="25" fillId="0" borderId="4" xfId="14" applyFont="1" applyBorder="1" applyAlignment="1" applyProtection="1">
      <alignment horizontal="center" vertical="center"/>
    </xf>
    <xf numFmtId="0" fontId="24" fillId="1" borderId="11" xfId="14" applyFont="1" applyFill="1" applyBorder="1" applyAlignment="1" applyProtection="1">
      <alignment horizontal="left" vertical="center"/>
    </xf>
    <xf numFmtId="0" fontId="24" fillId="1" borderId="12" xfId="14" applyFont="1" applyFill="1" applyBorder="1" applyAlignment="1" applyProtection="1">
      <alignment horizontal="left" vertical="center"/>
    </xf>
    <xf numFmtId="0" fontId="24" fillId="1" borderId="13" xfId="14" applyFont="1" applyFill="1" applyBorder="1" applyAlignment="1" applyProtection="1">
      <alignment vertical="center"/>
    </xf>
    <xf numFmtId="0" fontId="24" fillId="1" borderId="4" xfId="14" applyFont="1" applyFill="1" applyBorder="1" applyAlignment="1" applyProtection="1">
      <alignment horizontal="center" vertical="center"/>
    </xf>
    <xf numFmtId="0" fontId="31" fillId="1" borderId="0" xfId="14" applyFont="1" applyFill="1" applyBorder="1" applyAlignment="1" applyProtection="1">
      <alignment horizontal="left" vertical="center"/>
    </xf>
    <xf numFmtId="0" fontId="24" fillId="1" borderId="0" xfId="14" applyFont="1" applyFill="1" applyBorder="1" applyAlignment="1" applyProtection="1">
      <alignment horizontal="left" vertical="center"/>
    </xf>
    <xf numFmtId="0" fontId="24" fillId="1" borderId="0" xfId="14" applyFont="1" applyFill="1" applyBorder="1" applyAlignment="1" applyProtection="1">
      <alignment vertical="center"/>
    </xf>
    <xf numFmtId="0" fontId="24" fillId="1" borderId="0" xfId="14" applyFont="1" applyFill="1" applyBorder="1" applyAlignment="1" applyProtection="1">
      <alignment horizontal="left" vertical="center" indent="1"/>
    </xf>
    <xf numFmtId="0" fontId="24" fillId="1" borderId="14" xfId="14" applyFont="1" applyFill="1" applyBorder="1" applyAlignment="1" applyProtection="1">
      <alignment horizontal="left" vertical="center" indent="1"/>
    </xf>
    <xf numFmtId="0" fontId="24" fillId="1" borderId="5" xfId="14" applyFont="1" applyFill="1" applyBorder="1" applyAlignment="1" applyProtection="1">
      <alignment horizontal="left" vertical="center" indent="1"/>
    </xf>
    <xf numFmtId="0" fontId="24" fillId="4" borderId="15" xfId="14" applyFont="1" applyFill="1" applyBorder="1" applyAlignment="1" applyProtection="1">
      <alignment vertical="center"/>
    </xf>
    <xf numFmtId="0" fontId="24" fillId="1" borderId="16" xfId="14" applyFont="1" applyFill="1" applyBorder="1" applyAlignment="1" applyProtection="1">
      <alignment vertical="center"/>
    </xf>
    <xf numFmtId="0" fontId="24" fillId="1" borderId="0" xfId="14" applyFont="1" applyFill="1" applyBorder="1" applyAlignment="1" applyProtection="1">
      <alignment horizontal="center" vertical="center"/>
    </xf>
    <xf numFmtId="0" fontId="24" fillId="1" borderId="17" xfId="14" applyFont="1" applyFill="1" applyBorder="1" applyAlignment="1" applyProtection="1">
      <alignment horizontal="center" vertical="center"/>
    </xf>
    <xf numFmtId="0" fontId="24" fillId="1" borderId="18" xfId="14" applyFont="1" applyFill="1" applyBorder="1" applyAlignment="1" applyProtection="1">
      <alignment horizontal="left" vertical="center" wrapText="1"/>
    </xf>
    <xf numFmtId="0" fontId="24" fillId="1" borderId="18" xfId="14" applyFont="1" applyFill="1" applyBorder="1" applyAlignment="1" applyProtection="1">
      <alignment horizontal="center" vertical="center"/>
    </xf>
    <xf numFmtId="0" fontId="24" fillId="1" borderId="18" xfId="14" applyFont="1" applyFill="1" applyBorder="1" applyAlignment="1" applyProtection="1">
      <alignment vertical="center"/>
    </xf>
    <xf numFmtId="0" fontId="24" fillId="1" borderId="19" xfId="14" applyFont="1" applyFill="1" applyBorder="1" applyAlignment="1" applyProtection="1">
      <alignment vertical="center"/>
    </xf>
    <xf numFmtId="0" fontId="24" fillId="0" borderId="16" xfId="14" applyFont="1" applyBorder="1" applyAlignment="1" applyProtection="1">
      <alignment horizontal="center" vertical="center"/>
    </xf>
    <xf numFmtId="0" fontId="24" fillId="0" borderId="20" xfId="14" applyFont="1" applyBorder="1" applyAlignment="1" applyProtection="1">
      <alignment horizontal="center" vertical="center"/>
    </xf>
    <xf numFmtId="166" fontId="24" fillId="3" borderId="9" xfId="3" applyNumberFormat="1" applyFont="1" applyFill="1" applyBorder="1" applyAlignment="1" applyProtection="1">
      <alignment horizontal="center" vertical="center"/>
    </xf>
    <xf numFmtId="166" fontId="24" fillId="3" borderId="1" xfId="3" applyNumberFormat="1" applyFont="1" applyFill="1" applyBorder="1" applyAlignment="1" applyProtection="1">
      <alignment horizontal="center" vertical="center"/>
    </xf>
    <xf numFmtId="166" fontId="24" fillId="2" borderId="1" xfId="3" applyNumberFormat="1"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xf>
    <xf numFmtId="164" fontId="29" fillId="2" borderId="24" xfId="3" applyFont="1" applyFill="1" applyBorder="1" applyProtection="1">
      <protection locked="0"/>
    </xf>
    <xf numFmtId="164" fontId="29" fillId="2" borderId="22" xfId="3" applyFont="1" applyFill="1" applyBorder="1" applyProtection="1">
      <protection locked="0"/>
    </xf>
    <xf numFmtId="164" fontId="29" fillId="2" borderId="30" xfId="3" applyFont="1" applyFill="1" applyBorder="1" applyProtection="1">
      <protection locked="0"/>
    </xf>
    <xf numFmtId="166" fontId="24" fillId="2" borderId="9" xfId="3" applyNumberFormat="1" applyFont="1" applyFill="1" applyBorder="1" applyAlignment="1" applyProtection="1">
      <alignment horizontal="center" vertical="center"/>
      <protection locked="0"/>
    </xf>
    <xf numFmtId="0" fontId="24" fillId="4" borderId="0" xfId="14" applyFont="1" applyFill="1" applyBorder="1" applyAlignment="1" applyProtection="1">
      <alignment horizontal="center" vertical="center"/>
    </xf>
    <xf numFmtId="0" fontId="24" fillId="4" borderId="14" xfId="14" applyFont="1" applyFill="1" applyBorder="1" applyAlignment="1" applyProtection="1">
      <alignment horizontal="center" vertical="center"/>
    </xf>
    <xf numFmtId="0" fontId="37" fillId="0" borderId="0" xfId="0" applyFont="1"/>
    <xf numFmtId="0" fontId="31" fillId="7" borderId="7" xfId="0" applyFont="1" applyFill="1" applyBorder="1"/>
    <xf numFmtId="0" fontId="29" fillId="0" borderId="0" xfId="0" applyFont="1" applyAlignment="1">
      <alignment wrapText="1"/>
    </xf>
    <xf numFmtId="0" fontId="31" fillId="7" borderId="7" xfId="0" applyFont="1" applyFill="1" applyBorder="1" applyAlignment="1">
      <alignment wrapText="1"/>
    </xf>
    <xf numFmtId="0" fontId="29" fillId="0" borderId="0" xfId="0" applyFont="1" applyAlignment="1">
      <alignment horizontal="left" wrapText="1"/>
    </xf>
    <xf numFmtId="0" fontId="13" fillId="0" borderId="0" xfId="0" applyFont="1"/>
    <xf numFmtId="0" fontId="24" fillId="0" borderId="0" xfId="14" applyFont="1" applyFill="1" applyBorder="1" applyAlignment="1" applyProtection="1">
      <alignment vertical="center" wrapText="1"/>
    </xf>
    <xf numFmtId="166" fontId="24" fillId="0" borderId="0" xfId="3" applyNumberFormat="1" applyFont="1" applyFill="1" applyBorder="1" applyAlignment="1" applyProtection="1">
      <alignment horizontal="center" vertical="center"/>
    </xf>
    <xf numFmtId="0" fontId="12" fillId="0" borderId="4" xfId="14" applyFont="1" applyBorder="1" applyAlignment="1" applyProtection="1">
      <alignment horizontal="center" vertical="center"/>
    </xf>
    <xf numFmtId="0" fontId="11" fillId="0" borderId="0" xfId="14" applyFont="1" applyBorder="1" applyAlignment="1" applyProtection="1">
      <alignment horizontal="left" vertical="center" indent="1"/>
    </xf>
    <xf numFmtId="0" fontId="24" fillId="2" borderId="26" xfId="14"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protection locked="0"/>
    </xf>
    <xf numFmtId="0" fontId="11" fillId="0" borderId="1" xfId="14" applyFont="1" applyBorder="1" applyAlignment="1" applyProtection="1">
      <alignment vertical="center"/>
    </xf>
    <xf numFmtId="0" fontId="24" fillId="0" borderId="12" xfId="14" applyFont="1" applyBorder="1" applyAlignment="1" applyProtection="1">
      <alignment horizontal="right" vertical="center"/>
    </xf>
    <xf numFmtId="2" fontId="24" fillId="3" borderId="1" xfId="14" applyNumberFormat="1" applyFont="1" applyFill="1" applyBorder="1" applyAlignment="1" applyProtection="1">
      <alignment vertical="center"/>
    </xf>
    <xf numFmtId="4" fontId="24" fillId="3" borderId="16" xfId="14" applyNumberFormat="1" applyFont="1" applyFill="1" applyBorder="1" applyAlignment="1" applyProtection="1">
      <alignment horizontal="center" vertical="center"/>
    </xf>
    <xf numFmtId="0" fontId="24" fillId="0" borderId="5" xfId="14" applyFont="1" applyBorder="1" applyAlignment="1" applyProtection="1">
      <alignment horizontal="center" vertical="center"/>
    </xf>
    <xf numFmtId="0" fontId="9" fillId="0" borderId="0" xfId="14" applyFont="1" applyBorder="1" applyAlignment="1" applyProtection="1">
      <alignment horizontal="left" vertical="center" indent="1"/>
    </xf>
    <xf numFmtId="0" fontId="15" fillId="0" borderId="9" xfId="14" applyFont="1" applyBorder="1" applyAlignment="1" applyProtection="1">
      <alignment horizontal="center" vertical="center"/>
    </xf>
    <xf numFmtId="0" fontId="30" fillId="0" borderId="0" xfId="0" applyFont="1" applyAlignment="1">
      <alignment vertical="top"/>
    </xf>
    <xf numFmtId="0" fontId="29" fillId="0" borderId="0" xfId="0" applyFont="1" applyAlignment="1">
      <alignment vertical="top"/>
    </xf>
    <xf numFmtId="0" fontId="31" fillId="0" borderId="0" xfId="0" applyFont="1" applyAlignment="1">
      <alignment vertical="top"/>
    </xf>
    <xf numFmtId="0" fontId="31"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xf>
    <xf numFmtId="0" fontId="9" fillId="0" borderId="0" xfId="14" applyFont="1" applyFill="1" applyBorder="1" applyAlignment="1" applyProtection="1">
      <alignment horizontal="left" vertical="center" indent="1"/>
    </xf>
    <xf numFmtId="0" fontId="8" fillId="0" borderId="0" xfId="14" applyFont="1" applyBorder="1" applyAlignment="1" applyProtection="1">
      <alignment horizontal="left" vertical="center" indent="1"/>
    </xf>
    <xf numFmtId="0" fontId="8" fillId="0" borderId="0" xfId="14" applyFont="1" applyFill="1" applyBorder="1" applyAlignment="1" applyProtection="1">
      <alignment horizontal="left" vertical="center" indent="1"/>
    </xf>
    <xf numFmtId="0" fontId="7" fillId="0" borderId="0" xfId="14" applyFont="1" applyFill="1" applyBorder="1" applyAlignment="1" applyProtection="1">
      <alignment horizontal="left" vertical="center" indent="1"/>
    </xf>
    <xf numFmtId="0" fontId="6" fillId="0" borderId="0" xfId="14" applyFont="1" applyAlignment="1" applyProtection="1">
      <alignment vertical="center"/>
    </xf>
    <xf numFmtId="0" fontId="6" fillId="0" borderId="0" xfId="14" applyFont="1" applyBorder="1" applyAlignment="1" applyProtection="1">
      <alignment vertical="center"/>
    </xf>
    <xf numFmtId="0" fontId="6" fillId="0" borderId="0" xfId="14" applyFont="1" applyBorder="1" applyAlignment="1" applyProtection="1">
      <alignment horizontal="center" vertical="center"/>
    </xf>
    <xf numFmtId="0" fontId="6" fillId="4" borderId="0" xfId="14" applyFont="1" applyFill="1" applyBorder="1" applyAlignment="1" applyProtection="1">
      <alignment vertical="center"/>
    </xf>
    <xf numFmtId="0" fontId="6" fillId="1" borderId="6" xfId="14" applyFont="1" applyFill="1" applyBorder="1" applyAlignment="1" applyProtection="1">
      <alignment vertical="center"/>
    </xf>
    <xf numFmtId="0" fontId="6" fillId="0" borderId="4" xfId="14" applyFont="1" applyBorder="1" applyAlignment="1" applyProtection="1">
      <alignment horizontal="center" vertical="center"/>
    </xf>
    <xf numFmtId="0" fontId="6" fillId="0" borderId="0" xfId="14" applyFont="1" applyBorder="1" applyAlignment="1" applyProtection="1">
      <alignment horizontal="left" vertical="center" indent="1"/>
    </xf>
    <xf numFmtId="0" fontId="6" fillId="2" borderId="1" xfId="14" applyFont="1" applyFill="1" applyBorder="1" applyAlignment="1" applyProtection="1">
      <alignment horizontal="center" vertical="center"/>
      <protection locked="0"/>
    </xf>
    <xf numFmtId="0" fontId="6" fillId="4" borderId="14" xfId="14" applyFont="1" applyFill="1" applyBorder="1" applyAlignment="1" applyProtection="1">
      <alignment horizontal="center" vertical="center"/>
    </xf>
    <xf numFmtId="0" fontId="6" fillId="0" borderId="0" xfId="14" applyFont="1" applyAlignment="1" applyProtection="1">
      <alignment vertical="center"/>
      <protection locked="0"/>
    </xf>
    <xf numFmtId="0" fontId="6" fillId="0" borderId="0" xfId="14" applyFont="1" applyFill="1" applyBorder="1" applyAlignment="1" applyProtection="1">
      <alignment horizontal="center" vertical="center"/>
      <protection locked="0"/>
    </xf>
    <xf numFmtId="0" fontId="6" fillId="4" borderId="0" xfId="14" applyFont="1" applyFill="1" applyBorder="1" applyAlignment="1" applyProtection="1">
      <alignment horizontal="center" vertical="center"/>
    </xf>
    <xf numFmtId="0" fontId="6" fillId="0" borderId="0" xfId="14" applyFont="1" applyFill="1" applyBorder="1" applyAlignment="1" applyProtection="1">
      <alignment vertical="center"/>
    </xf>
    <xf numFmtId="0" fontId="6" fillId="0" borderId="0" xfId="14" applyFont="1" applyBorder="1" applyAlignment="1" applyProtection="1">
      <alignment horizontal="right" vertical="center"/>
    </xf>
    <xf numFmtId="0" fontId="13" fillId="0" borderId="0" xfId="0" applyFont="1" applyAlignment="1">
      <alignment vertical="top" wrapText="1"/>
    </xf>
    <xf numFmtId="0" fontId="24" fillId="0" borderId="12" xfId="14" applyFont="1" applyFill="1" applyBorder="1" applyAlignment="1" applyProtection="1">
      <alignment vertical="center"/>
    </xf>
    <xf numFmtId="0" fontId="24" fillId="0" borderId="12" xfId="14" applyFont="1" applyBorder="1" applyAlignment="1" applyProtection="1">
      <alignment horizontal="center" vertical="center"/>
    </xf>
    <xf numFmtId="1" fontId="29" fillId="2" borderId="24" xfId="3" applyNumberFormat="1" applyFont="1" applyFill="1" applyBorder="1" applyAlignment="1" applyProtection="1">
      <alignment horizontal="center"/>
      <protection locked="0"/>
    </xf>
    <xf numFmtId="1" fontId="29" fillId="2" borderId="22" xfId="3" applyNumberFormat="1" applyFont="1" applyFill="1" applyBorder="1" applyAlignment="1" applyProtection="1">
      <alignment horizontal="center"/>
      <protection locked="0"/>
    </xf>
    <xf numFmtId="1" fontId="29" fillId="2" borderId="30" xfId="3" applyNumberFormat="1" applyFont="1" applyFill="1" applyBorder="1" applyAlignment="1" applyProtection="1">
      <alignment horizontal="center"/>
      <protection locked="0"/>
    </xf>
    <xf numFmtId="0" fontId="13" fillId="0" borderId="0" xfId="0" applyFont="1" applyProtection="1"/>
    <xf numFmtId="0" fontId="13" fillId="5" borderId="0" xfId="0" applyFont="1" applyFill="1" applyBorder="1" applyAlignment="1" applyProtection="1">
      <alignment horizontal="center" vertical="top" wrapText="1"/>
    </xf>
    <xf numFmtId="0" fontId="13" fillId="5" borderId="13" xfId="0" applyFont="1" applyFill="1" applyBorder="1" applyAlignment="1" applyProtection="1">
      <alignment horizontal="center" vertical="top" wrapText="1"/>
    </xf>
    <xf numFmtId="0" fontId="13" fillId="5" borderId="45" xfId="0" applyFont="1" applyFill="1" applyBorder="1" applyAlignment="1" applyProtection="1">
      <alignment horizontal="center" vertical="top" wrapText="1"/>
    </xf>
    <xf numFmtId="0" fontId="13" fillId="5" borderId="15" xfId="0" applyFont="1" applyFill="1" applyBorder="1" applyAlignment="1" applyProtection="1">
      <alignment horizontal="center" vertical="top" wrapText="1"/>
    </xf>
    <xf numFmtId="166" fontId="13" fillId="0" borderId="0" xfId="0" applyNumberFormat="1" applyFont="1" applyFill="1" applyBorder="1" applyAlignment="1" applyProtection="1">
      <alignment horizontal="center"/>
    </xf>
    <xf numFmtId="166" fontId="13" fillId="0" borderId="13" xfId="0" applyNumberFormat="1" applyFont="1" applyFill="1" applyBorder="1" applyAlignment="1" applyProtection="1">
      <alignment horizontal="center"/>
    </xf>
    <xf numFmtId="166" fontId="31" fillId="0" borderId="0" xfId="0" applyNumberFormat="1" applyFont="1" applyFill="1" applyBorder="1" applyAlignment="1" applyProtection="1">
      <alignment horizontal="center"/>
    </xf>
    <xf numFmtId="166" fontId="13" fillId="0" borderId="17" xfId="0" applyNumberFormat="1" applyFont="1" applyFill="1" applyBorder="1" applyAlignment="1" applyProtection="1">
      <alignment horizontal="center"/>
    </xf>
    <xf numFmtId="166" fontId="13" fillId="0" borderId="19" xfId="0" applyNumberFormat="1" applyFont="1" applyFill="1" applyBorder="1" applyAlignment="1" applyProtection="1">
      <alignment horizontal="center"/>
    </xf>
    <xf numFmtId="0" fontId="13" fillId="0" borderId="18" xfId="0" applyFont="1" applyFill="1" applyBorder="1" applyAlignment="1" applyProtection="1">
      <alignment horizontal="left" vertical="top" wrapText="1"/>
    </xf>
    <xf numFmtId="166" fontId="13" fillId="0" borderId="45" xfId="0" applyNumberFormat="1" applyFont="1" applyFill="1" applyBorder="1" applyAlignment="1" applyProtection="1">
      <alignment horizontal="center"/>
    </xf>
    <xf numFmtId="166" fontId="13" fillId="0" borderId="15" xfId="0" applyNumberFormat="1" applyFont="1" applyFill="1" applyBorder="1" applyAlignment="1" applyProtection="1">
      <alignment horizontal="center"/>
    </xf>
    <xf numFmtId="0" fontId="13" fillId="5" borderId="7" xfId="0" applyFont="1" applyFill="1" applyBorder="1" applyAlignment="1" applyProtection="1">
      <alignment horizontal="center" vertical="top" wrapText="1"/>
    </xf>
    <xf numFmtId="166" fontId="13" fillId="0" borderId="7" xfId="0" applyNumberFormat="1" applyFont="1" applyFill="1" applyBorder="1" applyAlignment="1" applyProtection="1">
      <alignment horizontal="center"/>
    </xf>
    <xf numFmtId="166" fontId="13" fillId="0" borderId="18" xfId="0" applyNumberFormat="1" applyFont="1" applyFill="1" applyBorder="1" applyAlignment="1" applyProtection="1">
      <alignment horizontal="center"/>
    </xf>
    <xf numFmtId="0" fontId="25" fillId="9" borderId="2" xfId="14" applyFont="1" applyFill="1" applyBorder="1" applyAlignment="1" applyProtection="1">
      <alignment horizontal="left" vertical="center"/>
    </xf>
    <xf numFmtId="0" fontId="25" fillId="9" borderId="3" xfId="14" applyFont="1" applyFill="1" applyBorder="1" applyAlignment="1" applyProtection="1">
      <alignment vertical="center"/>
    </xf>
    <xf numFmtId="0" fontId="25" fillId="9" borderId="0" xfId="14" applyFont="1" applyFill="1" applyBorder="1" applyAlignment="1" applyProtection="1">
      <alignment vertical="center"/>
    </xf>
    <xf numFmtId="0" fontId="25" fillId="9" borderId="4" xfId="14" applyFont="1" applyFill="1" applyBorder="1" applyAlignment="1" applyProtection="1">
      <alignment vertical="center"/>
    </xf>
    <xf numFmtId="0" fontId="25" fillId="0" borderId="4" xfId="14" applyFont="1" applyBorder="1" applyAlignment="1" applyProtection="1">
      <alignment horizontal="left" vertical="center"/>
    </xf>
    <xf numFmtId="0" fontId="25" fillId="0" borderId="0" xfId="14" applyFont="1" applyFill="1" applyBorder="1" applyAlignment="1" applyProtection="1">
      <alignment horizontal="right" vertical="center"/>
    </xf>
    <xf numFmtId="0" fontId="25" fillId="0" borderId="0" xfId="14" applyFont="1" applyFill="1" applyBorder="1" applyAlignment="1" applyProtection="1">
      <alignment vertical="center"/>
    </xf>
    <xf numFmtId="0" fontId="24" fillId="0" borderId="40" xfId="14" applyFont="1" applyBorder="1" applyAlignment="1" applyProtection="1">
      <alignment vertical="center"/>
    </xf>
    <xf numFmtId="0" fontId="24" fillId="0" borderId="6" xfId="14" applyFont="1" applyBorder="1" applyAlignment="1" applyProtection="1">
      <alignment vertical="center"/>
    </xf>
    <xf numFmtId="0" fontId="24" fillId="0" borderId="6" xfId="14" applyFont="1" applyFill="1" applyBorder="1" applyAlignment="1" applyProtection="1">
      <alignment vertical="center"/>
    </xf>
    <xf numFmtId="0" fontId="5" fillId="1" borderId="0" xfId="14" applyFont="1" applyFill="1" applyBorder="1" applyAlignment="1" applyProtection="1">
      <alignment horizontal="left" vertical="center" indent="1"/>
    </xf>
    <xf numFmtId="0" fontId="3" fillId="1" borderId="0" xfId="14" applyFont="1" applyFill="1" applyBorder="1" applyAlignment="1" applyProtection="1">
      <alignment horizontal="left" vertical="center" indent="1"/>
    </xf>
    <xf numFmtId="0" fontId="30" fillId="0" borderId="0" xfId="0" quotePrefix="1" applyFont="1"/>
    <xf numFmtId="0" fontId="13" fillId="0" borderId="0" xfId="19" applyFont="1"/>
    <xf numFmtId="0" fontId="30" fillId="0" borderId="0" xfId="0" applyFont="1" applyProtection="1"/>
    <xf numFmtId="0" fontId="13" fillId="0" borderId="0" xfId="0" applyFont="1" applyAlignment="1" applyProtection="1">
      <alignment horizontal="center" vertical="top"/>
    </xf>
    <xf numFmtId="0" fontId="13" fillId="0" borderId="0" xfId="0" applyFont="1" applyBorder="1" applyProtection="1"/>
    <xf numFmtId="0" fontId="29" fillId="0" borderId="0" xfId="0" applyFont="1" applyFill="1" applyBorder="1" applyProtection="1"/>
    <xf numFmtId="0" fontId="13" fillId="0" borderId="1" xfId="0" applyFont="1" applyBorder="1" applyProtection="1"/>
    <xf numFmtId="0" fontId="38" fillId="3" borderId="1" xfId="0" applyFont="1" applyFill="1" applyBorder="1" applyAlignment="1" applyProtection="1">
      <alignment horizontal="center" vertical="top"/>
    </xf>
    <xf numFmtId="1" fontId="38" fillId="3" borderId="1" xfId="0" applyNumberFormat="1" applyFont="1" applyFill="1" applyBorder="1" applyAlignment="1" applyProtection="1">
      <alignment horizontal="center" vertical="top"/>
    </xf>
    <xf numFmtId="0" fontId="13" fillId="3" borderId="1" xfId="0" applyFont="1" applyFill="1" applyBorder="1" applyAlignment="1" applyProtection="1">
      <alignment horizontal="center" vertical="top"/>
    </xf>
    <xf numFmtId="0" fontId="13" fillId="2" borderId="1" xfId="0" applyFont="1" applyFill="1" applyBorder="1" applyAlignment="1" applyProtection="1">
      <alignment horizontal="center" vertical="top"/>
      <protection locked="0"/>
    </xf>
    <xf numFmtId="0" fontId="24" fillId="0" borderId="0" xfId="14" applyFont="1" applyBorder="1" applyAlignment="1" applyProtection="1">
      <alignment horizontal="left" vertical="center" indent="1"/>
    </xf>
    <xf numFmtId="0" fontId="24" fillId="0" borderId="0" xfId="14" applyFont="1" applyBorder="1" applyAlignment="1" applyProtection="1">
      <alignment horizontal="center" vertical="center" wrapTex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24" fillId="0" borderId="0" xfId="14" applyFont="1" applyBorder="1" applyAlignment="1" applyProtection="1">
      <alignment horizontal="center" vertical="center"/>
    </xf>
    <xf numFmtId="0" fontId="24" fillId="0" borderId="0" xfId="14" applyFont="1" applyFill="1" applyBorder="1" applyAlignment="1" applyProtection="1">
      <alignment horizontal="center" vertical="center" wrapText="1"/>
    </xf>
    <xf numFmtId="0" fontId="29" fillId="0" borderId="0" xfId="0" applyFont="1" applyProtection="1"/>
    <xf numFmtId="0" fontId="34" fillId="0" borderId="0" xfId="0" applyFont="1" applyProtection="1"/>
    <xf numFmtId="1" fontId="31" fillId="0" borderId="0" xfId="0" applyNumberFormat="1" applyFont="1" applyAlignment="1" applyProtection="1">
      <alignment horizontal="center"/>
    </xf>
    <xf numFmtId="0" fontId="31" fillId="0" borderId="0" xfId="0" applyFont="1" applyProtection="1"/>
    <xf numFmtId="0" fontId="29" fillId="0" borderId="0" xfId="0" applyFont="1" applyFill="1" applyProtection="1"/>
    <xf numFmtId="1" fontId="29" fillId="0" borderId="0" xfId="0" applyNumberFormat="1" applyFont="1" applyFill="1" applyAlignment="1" applyProtection="1">
      <alignment horizontal="center"/>
    </xf>
    <xf numFmtId="0" fontId="31" fillId="0" borderId="0" xfId="0" applyFont="1" applyFill="1" applyProtection="1"/>
    <xf numFmtId="0" fontId="36" fillId="0" borderId="0" xfId="0" applyFont="1" applyFill="1" applyBorder="1" applyProtection="1"/>
    <xf numFmtId="1" fontId="31" fillId="0" borderId="0" xfId="0" applyNumberFormat="1" applyFont="1" applyFill="1" applyBorder="1" applyAlignment="1" applyProtection="1">
      <alignment horizontal="center"/>
    </xf>
    <xf numFmtId="0" fontId="31" fillId="0" borderId="0" xfId="0" applyFont="1" applyFill="1" applyBorder="1" applyProtection="1"/>
    <xf numFmtId="0" fontId="29" fillId="0" borderId="0" xfId="0" applyFont="1" applyFill="1" applyBorder="1" applyAlignment="1" applyProtection="1">
      <alignment horizontal="right"/>
    </xf>
    <xf numFmtId="0" fontId="37" fillId="5" borderId="9" xfId="14" applyFont="1" applyFill="1" applyBorder="1" applyAlignment="1" applyProtection="1">
      <alignment horizontal="right" vertical="center"/>
    </xf>
    <xf numFmtId="0" fontId="29" fillId="5" borderId="35" xfId="0" applyFont="1" applyFill="1" applyBorder="1" applyAlignment="1" applyProtection="1">
      <alignment horizontal="left" vertical="top" wrapText="1"/>
    </xf>
    <xf numFmtId="0" fontId="37" fillId="0" borderId="9" xfId="14" applyFont="1" applyFill="1" applyBorder="1" applyAlignment="1" applyProtection="1">
      <alignment horizontal="right" vertical="center"/>
    </xf>
    <xf numFmtId="0" fontId="29" fillId="0" borderId="35" xfId="0" applyFont="1" applyFill="1" applyBorder="1" applyAlignment="1" applyProtection="1">
      <alignment horizontal="left" vertical="top" wrapText="1"/>
    </xf>
    <xf numFmtId="0" fontId="35" fillId="0" borderId="0" xfId="0" applyFont="1" applyFill="1" applyBorder="1" applyProtection="1"/>
    <xf numFmtId="0" fontId="29" fillId="5" borderId="34" xfId="0" applyFont="1" applyFill="1" applyBorder="1" applyAlignment="1" applyProtection="1">
      <alignment horizontal="center" vertical="top" wrapText="1"/>
    </xf>
    <xf numFmtId="1" fontId="13" fillId="5" borderId="27" xfId="0" applyNumberFormat="1" applyFont="1" applyFill="1" applyBorder="1" applyAlignment="1" applyProtection="1">
      <alignment horizontal="center" vertical="top" wrapText="1"/>
    </xf>
    <xf numFmtId="0" fontId="29" fillId="5" borderId="27" xfId="0" applyFont="1" applyFill="1" applyBorder="1" applyAlignment="1" applyProtection="1">
      <alignment horizontal="center" vertical="top"/>
    </xf>
    <xf numFmtId="0" fontId="29" fillId="5" borderId="27" xfId="0" applyFont="1" applyFill="1" applyBorder="1" applyAlignment="1" applyProtection="1">
      <alignment vertical="top"/>
    </xf>
    <xf numFmtId="0" fontId="29" fillId="5" borderId="27" xfId="0" applyFont="1" applyFill="1" applyBorder="1" applyAlignment="1" applyProtection="1">
      <alignment horizontal="center" vertical="top" wrapText="1"/>
    </xf>
    <xf numFmtId="0" fontId="30" fillId="0" borderId="0" xfId="14" applyFont="1" applyFill="1" applyBorder="1" applyAlignment="1" applyProtection="1">
      <alignment horizontal="center" vertical="center"/>
    </xf>
    <xf numFmtId="0" fontId="29" fillId="0" borderId="0" xfId="0" applyFont="1" applyFill="1" applyBorder="1" applyAlignment="1" applyProtection="1">
      <alignment vertical="top"/>
    </xf>
    <xf numFmtId="0" fontId="29" fillId="0" borderId="0" xfId="0" applyFont="1" applyFill="1" applyBorder="1" applyAlignment="1" applyProtection="1">
      <alignment vertical="top" wrapText="1"/>
    </xf>
    <xf numFmtId="0" fontId="29" fillId="0" borderId="0" xfId="0" applyFont="1" applyFill="1" applyBorder="1" applyAlignment="1" applyProtection="1">
      <alignment horizontal="center" vertical="top" wrapText="1"/>
    </xf>
    <xf numFmtId="0" fontId="29" fillId="5" borderId="25" xfId="0" applyFont="1" applyFill="1" applyBorder="1" applyAlignment="1" applyProtection="1">
      <alignment vertical="top" wrapText="1"/>
    </xf>
    <xf numFmtId="1" fontId="13" fillId="5" borderId="26" xfId="0" applyNumberFormat="1" applyFont="1" applyFill="1" applyBorder="1" applyAlignment="1" applyProtection="1">
      <alignment horizontal="center" vertical="top"/>
    </xf>
    <xf numFmtId="0" fontId="29" fillId="5" borderId="26" xfId="0" applyFont="1" applyFill="1" applyBorder="1" applyAlignment="1" applyProtection="1">
      <alignment horizontal="center" vertical="top"/>
    </xf>
    <xf numFmtId="0" fontId="29" fillId="5" borderId="26" xfId="0" applyFont="1" applyFill="1" applyBorder="1" applyAlignment="1" applyProtection="1">
      <alignment horizontal="center" vertical="top" wrapText="1"/>
    </xf>
    <xf numFmtId="166" fontId="29" fillId="0" borderId="23" xfId="3" applyNumberFormat="1" applyFont="1" applyBorder="1" applyProtection="1"/>
    <xf numFmtId="164" fontId="29" fillId="0" borderId="24" xfId="3" applyFont="1" applyBorder="1" applyProtection="1"/>
    <xf numFmtId="166" fontId="29" fillId="0" borderId="21" xfId="3" applyNumberFormat="1" applyFont="1" applyBorder="1" applyProtection="1"/>
    <xf numFmtId="164" fontId="29" fillId="0" borderId="22" xfId="3" applyFont="1" applyBorder="1" applyProtection="1"/>
    <xf numFmtId="166" fontId="29" fillId="0" borderId="29" xfId="3" applyNumberFormat="1" applyFont="1" applyBorder="1" applyProtection="1"/>
    <xf numFmtId="164" fontId="29" fillId="0" borderId="30" xfId="3" applyFont="1" applyBorder="1" applyProtection="1"/>
    <xf numFmtId="0" fontId="31" fillId="0" borderId="33" xfId="0" applyFont="1" applyBorder="1" applyProtection="1"/>
    <xf numFmtId="1" fontId="29" fillId="0" borderId="31" xfId="0" applyNumberFormat="1" applyFont="1" applyBorder="1" applyAlignment="1" applyProtection="1">
      <alignment horizontal="center"/>
    </xf>
    <xf numFmtId="0" fontId="29" fillId="0" borderId="31" xfId="0" applyFont="1" applyBorder="1" applyProtection="1"/>
    <xf numFmtId="0" fontId="31" fillId="0" borderId="31" xfId="0" applyFont="1" applyBorder="1" applyProtection="1"/>
    <xf numFmtId="0" fontId="29" fillId="0" borderId="32" xfId="0" applyFont="1" applyBorder="1" applyProtection="1"/>
    <xf numFmtId="164" fontId="31" fillId="0" borderId="28" xfId="0" applyNumberFormat="1" applyFont="1" applyBorder="1" applyProtection="1"/>
    <xf numFmtId="1" fontId="29" fillId="0" borderId="0" xfId="0" applyNumberFormat="1" applyFont="1" applyAlignment="1" applyProtection="1">
      <alignment horizontal="center"/>
    </xf>
    <xf numFmtId="0" fontId="2" fillId="0" borderId="0" xfId="14" applyFont="1" applyFill="1" applyBorder="1" applyAlignment="1" applyProtection="1">
      <alignment horizontal="left" vertical="center" indent="1"/>
    </xf>
    <xf numFmtId="0" fontId="0" fillId="0" borderId="0" xfId="0" applyProtection="1"/>
    <xf numFmtId="4" fontId="24" fillId="0" borderId="0" xfId="14" applyNumberFormat="1" applyFont="1" applyFill="1" applyBorder="1" applyAlignment="1" applyProtection="1">
      <alignment horizontal="center" vertical="center"/>
    </xf>
    <xf numFmtId="164" fontId="24" fillId="3" borderId="9" xfId="3" applyFont="1" applyFill="1" applyBorder="1" applyAlignment="1" applyProtection="1">
      <alignment horizontal="right" vertical="center"/>
    </xf>
    <xf numFmtId="166" fontId="24" fillId="0" borderId="1" xfId="14" applyNumberFormat="1" applyFont="1" applyBorder="1" applyAlignment="1" applyProtection="1">
      <alignment vertical="center"/>
      <protection locked="0"/>
    </xf>
    <xf numFmtId="0" fontId="24" fillId="0" borderId="0" xfId="14" applyFont="1" applyAlignment="1" applyProtection="1">
      <alignment horizontal="center" vertical="center" wrapText="1"/>
      <protection locked="0"/>
    </xf>
    <xf numFmtId="166" fontId="24" fillId="6" borderId="39" xfId="14" applyNumberFormat="1" applyFont="1" applyFill="1" applyBorder="1" applyAlignment="1" applyProtection="1">
      <alignment vertical="center"/>
      <protection locked="0"/>
    </xf>
    <xf numFmtId="166" fontId="24" fillId="0" borderId="0" xfId="14" applyNumberFormat="1" applyFont="1" applyFill="1" applyBorder="1" applyAlignment="1" applyProtection="1">
      <alignment vertical="center"/>
      <protection locked="0"/>
    </xf>
    <xf numFmtId="0" fontId="24" fillId="0" borderId="0" xfId="14" applyFont="1" applyBorder="1" applyAlignment="1" applyProtection="1">
      <alignment vertical="center"/>
      <protection locked="0"/>
    </xf>
    <xf numFmtId="0" fontId="45" fillId="0" borderId="0" xfId="14" applyFont="1" applyAlignment="1" applyProtection="1">
      <alignment vertical="center"/>
      <protection locked="0"/>
    </xf>
    <xf numFmtId="0" fontId="6" fillId="0" borderId="0" xfId="14" applyFont="1" applyFill="1" applyAlignment="1" applyProtection="1">
      <alignment vertical="center"/>
      <protection locked="0"/>
    </xf>
    <xf numFmtId="0" fontId="6" fillId="0" borderId="0" xfId="14" applyFont="1" applyFill="1" applyBorder="1" applyAlignment="1" applyProtection="1">
      <alignment vertical="center"/>
      <protection locked="0"/>
    </xf>
    <xf numFmtId="166" fontId="24" fillId="0" borderId="0" xfId="14" applyNumberFormat="1" applyFont="1" applyBorder="1" applyAlignment="1" applyProtection="1">
      <alignment vertical="center"/>
      <protection locked="0"/>
    </xf>
    <xf numFmtId="166" fontId="24" fillId="0" borderId="0" xfId="14" applyNumberFormat="1" applyFont="1" applyAlignment="1" applyProtection="1">
      <alignment vertical="center"/>
      <protection locked="0"/>
    </xf>
    <xf numFmtId="0" fontId="24" fillId="0" borderId="37" xfId="14" applyFont="1" applyBorder="1" applyAlignment="1" applyProtection="1">
      <alignment vertical="center"/>
      <protection locked="0"/>
    </xf>
    <xf numFmtId="0" fontId="24" fillId="0" borderId="38" xfId="14" applyFont="1" applyBorder="1" applyAlignment="1" applyProtection="1">
      <alignment vertical="center"/>
      <protection locked="0"/>
    </xf>
    <xf numFmtId="0" fontId="24" fillId="0" borderId="14" xfId="14" applyFont="1" applyBorder="1" applyAlignment="1" applyProtection="1">
      <alignment vertical="center"/>
      <protection locked="0"/>
    </xf>
    <xf numFmtId="0" fontId="24" fillId="0" borderId="5" xfId="14" applyFont="1" applyBorder="1" applyAlignment="1" applyProtection="1">
      <alignment vertical="center"/>
      <protection locked="0"/>
    </xf>
    <xf numFmtId="0" fontId="24" fillId="0" borderId="36" xfId="14" applyFont="1" applyBorder="1" applyAlignment="1" applyProtection="1">
      <alignment vertical="center"/>
      <protection locked="0"/>
    </xf>
    <xf numFmtId="0" fontId="24" fillId="0" borderId="8" xfId="14" applyFont="1" applyBorder="1" applyAlignment="1" applyProtection="1">
      <alignment vertical="center"/>
      <protection locked="0"/>
    </xf>
    <xf numFmtId="0" fontId="24" fillId="1" borderId="18" xfId="14" applyFont="1" applyFill="1" applyBorder="1" applyAlignment="1" applyProtection="1">
      <alignment horizontal="center" vertical="center"/>
      <protection locked="0"/>
    </xf>
    <xf numFmtId="0" fontId="24" fillId="0" borderId="0" xfId="14" applyFont="1" applyBorder="1" applyAlignment="1" applyProtection="1">
      <alignment horizontal="center" vertical="center"/>
      <protection locked="0"/>
    </xf>
    <xf numFmtId="0" fontId="6" fillId="0" borderId="0" xfId="14" applyFont="1" applyBorder="1" applyAlignment="1" applyProtection="1">
      <alignment vertical="center"/>
      <protection locked="0"/>
    </xf>
    <xf numFmtId="0" fontId="13" fillId="5" borderId="27" xfId="0" applyFont="1" applyFill="1" applyBorder="1" applyAlignment="1" applyProtection="1">
      <alignment horizontal="center" vertical="top" wrapText="1"/>
    </xf>
    <xf numFmtId="164" fontId="29" fillId="0" borderId="46" xfId="3" applyFont="1" applyBorder="1" applyProtection="1"/>
    <xf numFmtId="164" fontId="29" fillId="0" borderId="52" xfId="3" applyFont="1" applyBorder="1" applyProtection="1"/>
    <xf numFmtId="164" fontId="29" fillId="0" borderId="47" xfId="3" applyFont="1" applyBorder="1" applyProtection="1"/>
    <xf numFmtId="164" fontId="29" fillId="0" borderId="48" xfId="3" applyFont="1" applyBorder="1" applyProtection="1"/>
    <xf numFmtId="164" fontId="24" fillId="0" borderId="0" xfId="3" applyFont="1" applyFill="1" applyBorder="1" applyAlignment="1" applyProtection="1">
      <alignment horizontal="right" vertical="center"/>
    </xf>
    <xf numFmtId="0" fontId="6" fillId="0" borderId="0" xfId="14" applyFont="1" applyBorder="1" applyAlignment="1" applyProtection="1">
      <alignment horizontal="right" vertical="center"/>
      <protection locked="0"/>
    </xf>
    <xf numFmtId="0" fontId="24" fillId="0" borderId="0" xfId="14" applyFont="1" applyFill="1" applyAlignment="1" applyProtection="1">
      <alignment vertical="center"/>
      <protection locked="0"/>
    </xf>
    <xf numFmtId="0" fontId="24" fillId="0" borderId="0" xfId="14" applyFont="1" applyFill="1" applyBorder="1" applyAlignment="1" applyProtection="1">
      <alignment vertical="center"/>
      <protection locked="0"/>
    </xf>
    <xf numFmtId="0" fontId="29" fillId="0" borderId="31" xfId="0" applyFont="1" applyBorder="1" applyProtection="1">
      <protection locked="0"/>
    </xf>
    <xf numFmtId="0" fontId="31" fillId="0" borderId="31" xfId="0" applyFont="1" applyBorder="1" applyProtection="1">
      <protection locked="0"/>
    </xf>
    <xf numFmtId="0" fontId="28" fillId="0" borderId="0" xfId="14" applyFont="1" applyAlignment="1" applyProtection="1">
      <alignment vertical="center"/>
      <protection locked="0"/>
    </xf>
    <xf numFmtId="164" fontId="24" fillId="0" borderId="0" xfId="14" applyNumberFormat="1" applyFont="1" applyBorder="1" applyAlignment="1" applyProtection="1">
      <alignment vertical="center"/>
      <protection locked="0"/>
    </xf>
    <xf numFmtId="0" fontId="25" fillId="9" borderId="3" xfId="14" applyFont="1" applyFill="1" applyBorder="1" applyAlignment="1" applyProtection="1">
      <alignment horizontal="center" vertical="center"/>
    </xf>
    <xf numFmtId="0" fontId="37" fillId="9" borderId="4" xfId="14" applyFont="1" applyFill="1" applyBorder="1" applyAlignment="1" applyProtection="1">
      <alignment horizontal="left" vertical="center"/>
    </xf>
    <xf numFmtId="0" fontId="37" fillId="9" borderId="0" xfId="14" applyFont="1" applyFill="1" applyBorder="1" applyAlignment="1" applyProtection="1">
      <alignment horizontal="left" vertical="center"/>
    </xf>
    <xf numFmtId="0" fontId="25" fillId="9" borderId="4" xfId="14" applyFont="1" applyFill="1" applyBorder="1" applyAlignment="1" applyProtection="1">
      <alignment horizontal="center" vertical="center"/>
    </xf>
    <xf numFmtId="0" fontId="25" fillId="9" borderId="0" xfId="14" applyFont="1" applyFill="1" applyBorder="1" applyAlignment="1" applyProtection="1">
      <alignment horizontal="center" vertical="center"/>
    </xf>
    <xf numFmtId="0" fontId="4" fillId="1" borderId="0" xfId="14" applyFont="1" applyFill="1" applyBorder="1" applyAlignment="1" applyProtection="1">
      <alignment horizontal="left" vertical="center" wrapText="1" indent="1"/>
    </xf>
    <xf numFmtId="0" fontId="24" fillId="1" borderId="0" xfId="14" applyFont="1" applyFill="1" applyBorder="1" applyAlignment="1" applyProtection="1">
      <alignment horizontal="left" vertical="center" wrapText="1" indent="1"/>
    </xf>
    <xf numFmtId="0" fontId="24" fillId="1" borderId="5" xfId="14" applyFont="1" applyFill="1" applyBorder="1" applyAlignment="1" applyProtection="1">
      <alignment horizontal="left" vertical="center" wrapText="1" indent="1"/>
    </xf>
    <xf numFmtId="0" fontId="24" fillId="0" borderId="0" xfId="14" applyFont="1" applyBorder="1" applyAlignment="1" applyProtection="1">
      <alignment horizontal="left" vertical="center" indent="1"/>
    </xf>
    <xf numFmtId="0" fontId="14" fillId="0" borderId="37" xfId="14" applyFont="1" applyBorder="1" applyAlignment="1" applyProtection="1">
      <alignment horizontal="center" vertical="center" wrapText="1"/>
    </xf>
    <xf numFmtId="0" fontId="24" fillId="0" borderId="12" xfId="14" applyFont="1" applyBorder="1" applyAlignment="1" applyProtection="1">
      <alignment horizontal="center" vertical="center" wrapText="1"/>
    </xf>
    <xf numFmtId="0" fontId="24" fillId="0" borderId="38" xfId="14" applyFont="1" applyBorder="1" applyAlignment="1" applyProtection="1">
      <alignment horizontal="center" vertical="center" wrapText="1"/>
    </xf>
    <xf numFmtId="0" fontId="9" fillId="0" borderId="14" xfId="14" applyFont="1" applyBorder="1" applyAlignment="1" applyProtection="1">
      <alignment horizontal="center" vertical="center" wrapText="1"/>
    </xf>
    <xf numFmtId="0" fontId="24" fillId="0" borderId="0" xfId="14" applyFont="1" applyBorder="1" applyAlignment="1" applyProtection="1">
      <alignment horizontal="center" vertical="center" wrapText="1"/>
    </xf>
    <xf numFmtId="0" fontId="24" fillId="0" borderId="5" xfId="14" applyFont="1" applyBorder="1" applyAlignment="1" applyProtection="1">
      <alignment horizontal="center" vertical="center" wrapText="1"/>
    </xf>
    <xf numFmtId="0" fontId="24" fillId="0" borderId="0" xfId="14" applyFont="1" applyBorder="1" applyAlignment="1" applyProtection="1">
      <alignment horizontal="left" vertical="center" wrapText="1" inden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6" fillId="2" borderId="7" xfId="14" applyFont="1" applyFill="1" applyBorder="1" applyAlignment="1" applyProtection="1">
      <alignment horizontal="left" vertical="center"/>
      <protection locked="0"/>
    </xf>
    <xf numFmtId="0" fontId="6" fillId="2" borderId="16" xfId="14" applyFont="1" applyFill="1" applyBorder="1" applyAlignment="1" applyProtection="1">
      <alignment horizontal="left" vertical="center"/>
      <protection locked="0"/>
    </xf>
    <xf numFmtId="0" fontId="25" fillId="0" borderId="40" xfId="14" applyFont="1" applyFill="1" applyBorder="1" applyAlignment="1" applyProtection="1">
      <alignment horizontal="center" vertical="center" wrapText="1"/>
    </xf>
    <xf numFmtId="0" fontId="25" fillId="0" borderId="6" xfId="14" applyFont="1" applyFill="1" applyBorder="1" applyAlignment="1" applyProtection="1">
      <alignment horizontal="center" vertical="center" wrapText="1"/>
    </xf>
    <xf numFmtId="0" fontId="25" fillId="0" borderId="41" xfId="14" applyFont="1" applyFill="1" applyBorder="1" applyAlignment="1" applyProtection="1">
      <alignment horizontal="center" vertical="center" wrapText="1"/>
    </xf>
    <xf numFmtId="0" fontId="25" fillId="2" borderId="7" xfId="14" applyFont="1" applyFill="1" applyBorder="1" applyAlignment="1" applyProtection="1">
      <alignment horizontal="left" vertical="center"/>
      <protection locked="0"/>
    </xf>
    <xf numFmtId="49" fontId="25" fillId="2" borderId="7" xfId="14" applyNumberFormat="1" applyFont="1" applyFill="1" applyBorder="1" applyAlignment="1" applyProtection="1">
      <alignment horizontal="left" vertical="center"/>
      <protection locked="0"/>
    </xf>
    <xf numFmtId="0" fontId="33" fillId="0" borderId="4" xfId="14" applyFont="1" applyBorder="1" applyAlignment="1" applyProtection="1">
      <alignment horizontal="center" vertical="center"/>
    </xf>
    <xf numFmtId="0" fontId="33" fillId="0" borderId="0" xfId="14" applyFont="1" applyBorder="1" applyAlignment="1" applyProtection="1">
      <alignment horizontal="center" vertical="center"/>
    </xf>
    <xf numFmtId="0" fontId="24" fillId="0" borderId="0" xfId="14" applyFont="1" applyBorder="1" applyAlignment="1" applyProtection="1">
      <alignment horizontal="center" vertical="center"/>
    </xf>
    <xf numFmtId="0" fontId="24" fillId="0" borderId="7" xfId="14" applyFont="1" applyFill="1" applyBorder="1" applyAlignment="1" applyProtection="1">
      <alignment horizontal="center" vertical="center"/>
    </xf>
    <xf numFmtId="0" fontId="31" fillId="0" borderId="33"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32" xfId="0" applyFont="1" applyBorder="1" applyAlignment="1" applyProtection="1">
      <alignment horizontal="center" vertical="center" wrapText="1"/>
    </xf>
    <xf numFmtId="166" fontId="31" fillId="8" borderId="44" xfId="0" applyNumberFormat="1" applyFont="1" applyFill="1" applyBorder="1" applyAlignment="1" applyProtection="1">
      <alignment horizontal="center"/>
    </xf>
    <xf numFmtId="166" fontId="31" fillId="8" borderId="19" xfId="0" applyNumberFormat="1" applyFont="1" applyFill="1" applyBorder="1" applyAlignment="1" applyProtection="1">
      <alignment horizontal="center"/>
    </xf>
    <xf numFmtId="166" fontId="29" fillId="8" borderId="46" xfId="0" applyNumberFormat="1" applyFont="1" applyFill="1" applyBorder="1" applyAlignment="1" applyProtection="1">
      <alignment horizontal="center"/>
    </xf>
    <xf numFmtId="166" fontId="29" fillId="8" borderId="51" xfId="0" applyNumberFormat="1" applyFont="1" applyFill="1" applyBorder="1" applyAlignment="1" applyProtection="1">
      <alignment horizontal="center"/>
    </xf>
    <xf numFmtId="166" fontId="29" fillId="8" borderId="48" xfId="0" applyNumberFormat="1" applyFont="1" applyFill="1" applyBorder="1" applyAlignment="1" applyProtection="1">
      <alignment horizontal="center"/>
    </xf>
    <xf numFmtId="166" fontId="29" fillId="8" borderId="53" xfId="0" applyNumberFormat="1" applyFont="1" applyFill="1" applyBorder="1" applyAlignment="1" applyProtection="1">
      <alignment horizontal="center"/>
    </xf>
    <xf numFmtId="0" fontId="29" fillId="5" borderId="42" xfId="0" applyFont="1" applyFill="1" applyBorder="1" applyAlignment="1" applyProtection="1">
      <alignment horizontal="center" vertical="top" wrapText="1"/>
    </xf>
    <xf numFmtId="0" fontId="29" fillId="5" borderId="43" xfId="0" applyFont="1" applyFill="1" applyBorder="1" applyAlignment="1" applyProtection="1">
      <alignment horizontal="center" vertical="top" wrapText="1"/>
    </xf>
    <xf numFmtId="0" fontId="29" fillId="5" borderId="36" xfId="0" applyFont="1" applyFill="1" applyBorder="1" applyAlignment="1" applyProtection="1">
      <alignment horizontal="center" vertical="top" wrapText="1"/>
    </xf>
    <xf numFmtId="0" fontId="29" fillId="5" borderId="15" xfId="0" applyFont="1" applyFill="1" applyBorder="1" applyAlignment="1" applyProtection="1">
      <alignment horizontal="center" vertical="top" wrapText="1"/>
    </xf>
    <xf numFmtId="0" fontId="24" fillId="0" borderId="37" xfId="14" applyFont="1" applyBorder="1" applyAlignment="1" applyProtection="1">
      <alignment horizontal="center" vertical="center" wrapText="1"/>
    </xf>
    <xf numFmtId="0" fontId="24" fillId="0" borderId="0" xfId="14" applyFont="1" applyFill="1" applyBorder="1" applyAlignment="1" applyProtection="1">
      <alignment horizontal="center" vertical="center" wrapText="1"/>
    </xf>
    <xf numFmtId="0" fontId="24" fillId="2" borderId="7" xfId="14" applyFont="1" applyFill="1" applyBorder="1" applyAlignment="1" applyProtection="1">
      <alignment horizontal="left" vertical="center"/>
      <protection locked="0"/>
    </xf>
    <xf numFmtId="0" fontId="24" fillId="2" borderId="16" xfId="14" applyFont="1" applyFill="1" applyBorder="1" applyAlignment="1" applyProtection="1">
      <alignment horizontal="left" vertical="center"/>
      <protection locked="0"/>
    </xf>
    <xf numFmtId="0" fontId="25" fillId="0" borderId="0" xfId="14" applyFont="1" applyFill="1" applyBorder="1" applyAlignment="1" applyProtection="1">
      <alignment horizontal="center" vertical="center" wrapText="1"/>
    </xf>
    <xf numFmtId="166" fontId="31" fillId="8" borderId="54" xfId="0" applyNumberFormat="1" applyFont="1" applyFill="1" applyBorder="1" applyAlignment="1" applyProtection="1">
      <alignment horizontal="center"/>
    </xf>
    <xf numFmtId="166" fontId="31" fillId="8" borderId="55" xfId="0" applyNumberFormat="1" applyFont="1" applyFill="1" applyBorder="1" applyAlignment="1" applyProtection="1">
      <alignment horizontal="center"/>
    </xf>
    <xf numFmtId="166" fontId="29" fillId="8" borderId="14" xfId="0" applyNumberFormat="1" applyFont="1" applyFill="1" applyBorder="1" applyAlignment="1" applyProtection="1">
      <alignment horizontal="center"/>
    </xf>
    <xf numFmtId="166" fontId="29" fillId="8" borderId="13" xfId="0" applyNumberFormat="1" applyFont="1" applyFill="1" applyBorder="1" applyAlignment="1" applyProtection="1">
      <alignment horizontal="center"/>
    </xf>
    <xf numFmtId="0" fontId="29" fillId="5" borderId="14" xfId="0" applyFont="1" applyFill="1" applyBorder="1" applyAlignment="1" applyProtection="1">
      <alignment horizontal="center" vertical="top" wrapText="1"/>
    </xf>
    <xf numFmtId="0" fontId="29" fillId="5" borderId="13" xfId="0" applyFont="1" applyFill="1" applyBorder="1" applyAlignment="1" applyProtection="1">
      <alignment horizontal="center" vertical="top" wrapText="1"/>
    </xf>
    <xf numFmtId="166" fontId="29" fillId="8" borderId="49" xfId="0" applyNumberFormat="1" applyFont="1" applyFill="1" applyBorder="1" applyAlignment="1" applyProtection="1">
      <alignment horizontal="center"/>
    </xf>
    <xf numFmtId="166" fontId="29" fillId="8" borderId="50" xfId="0" applyNumberFormat="1" applyFont="1" applyFill="1" applyBorder="1" applyAlignment="1" applyProtection="1">
      <alignment horizontal="center"/>
    </xf>
    <xf numFmtId="0" fontId="8" fillId="0" borderId="14" xfId="14" applyFont="1" applyBorder="1" applyAlignment="1" applyProtection="1">
      <alignment horizontal="center" vertical="center" wrapText="1"/>
    </xf>
    <xf numFmtId="0" fontId="8" fillId="0" borderId="0" xfId="14" applyFont="1" applyFill="1" applyBorder="1" applyAlignment="1" applyProtection="1">
      <alignment horizontal="center" vertical="center" wrapText="1"/>
    </xf>
    <xf numFmtId="0" fontId="8" fillId="0" borderId="0" xfId="14" applyFont="1" applyFill="1" applyBorder="1" applyAlignment="1" applyProtection="1">
      <alignment horizontal="center" vertical="center"/>
    </xf>
    <xf numFmtId="0" fontId="10" fillId="0" borderId="0" xfId="14" applyFont="1" applyFill="1" applyBorder="1" applyAlignment="1" applyProtection="1">
      <alignment horizontal="center" vertical="center"/>
    </xf>
    <xf numFmtId="0" fontId="14" fillId="0" borderId="0" xfId="14" applyFont="1" applyFill="1" applyBorder="1" applyAlignment="1" applyProtection="1">
      <alignment horizontal="center" vertical="center" wrapText="1"/>
    </xf>
  </cellXfs>
  <cellStyles count="20">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 name="Standard 8" xfId="19"/>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63:$V$65" noThreeD="1" sel="1" val="0"/>
</file>

<file path=xl/ctrlProps/ctrlProp10.xml><?xml version="1.0" encoding="utf-8"?>
<formControlPr xmlns="http://schemas.microsoft.com/office/spreadsheetml/2009/9/main" objectType="Drop" dropStyle="combo" dx="15" fmlaLink="$S$60" fmlaRange="$V$71:$V$73" noThreeD="1" sel="1" val="0"/>
</file>

<file path=xl/ctrlProps/ctrlProp11.xml><?xml version="1.0" encoding="utf-8"?>
<formControlPr xmlns="http://schemas.microsoft.com/office/spreadsheetml/2009/9/main" objectType="Drop" dropStyle="combo" dx="15" fmlaLink="$S$61" fmlaRange="$V$71:$V$73" noThreeD="1" sel="0" val="0"/>
</file>

<file path=xl/ctrlProps/ctrlProp12.xml><?xml version="1.0" encoding="utf-8"?>
<formControlPr xmlns="http://schemas.microsoft.com/office/spreadsheetml/2009/9/main" objectType="Drop" dropStyle="combo" dx="15" fmlaLink="$S$56" fmlaRange="$V$71:$V$73" noThreeD="1" sel="0" val="0"/>
</file>

<file path=xl/ctrlProps/ctrlProp13.xml><?xml version="1.0" encoding="utf-8"?>
<formControlPr xmlns="http://schemas.microsoft.com/office/spreadsheetml/2009/9/main" objectType="Drop" dropStyle="combo" dx="15" fmlaLink="$S$62" fmlaRange="$V$71:$V$73" noThreeD="1" sel="0" val="0"/>
</file>

<file path=xl/ctrlProps/ctrlProp14.xml><?xml version="1.0" encoding="utf-8"?>
<formControlPr xmlns="http://schemas.microsoft.com/office/spreadsheetml/2009/9/main" objectType="Drop" dropStyle="combo" dx="15" fmlaLink="$S$63" fmlaRange="$V$71:$V$73" noThreeD="1" sel="0" val="0"/>
</file>

<file path=xl/ctrlProps/ctrlProp15.xml><?xml version="1.0" encoding="utf-8"?>
<formControlPr xmlns="http://schemas.microsoft.com/office/spreadsheetml/2009/9/main" objectType="Drop" dropStyle="combo" dx="15" fmlaLink="$S$56" fmlaRange="$V$71:$V$73" noThreeD="1" sel="0" val="0"/>
</file>

<file path=xl/ctrlProps/ctrlProp16.xml><?xml version="1.0" encoding="utf-8"?>
<formControlPr xmlns="http://schemas.microsoft.com/office/spreadsheetml/2009/9/main" objectType="Drop" dropStyle="combo" dx="15" fmlaLink="$S$65" fmlaRange="$V$71:$V$73" noThreeD="1" sel="0" val="0"/>
</file>

<file path=xl/ctrlProps/ctrlProp17.xml><?xml version="1.0" encoding="utf-8"?>
<formControlPr xmlns="http://schemas.microsoft.com/office/spreadsheetml/2009/9/main" objectType="Drop" dropStyle="combo" dx="15" fmlaLink="$S$53" fmlaRange="$V$63:$V$65" noThreeD="1" sel="1" val="0"/>
</file>

<file path=xl/ctrlProps/ctrlProp18.xml><?xml version="1.0" encoding="utf-8"?>
<formControlPr xmlns="http://schemas.microsoft.com/office/spreadsheetml/2009/9/main" objectType="Drop" dropStyle="combo" dx="15" fmlaLink="$S$56" fmlaRange="$V$71:$V$73" noThreeD="1" sel="0" val="0"/>
</file>

<file path=xl/ctrlProps/ctrlProp19.xml><?xml version="1.0" encoding="utf-8"?>
<formControlPr xmlns="http://schemas.microsoft.com/office/spreadsheetml/2009/9/main" objectType="Drop" dropStyle="combo" dx="15" fmlaLink="$S$64" fmlaRange="$V$71:$V$73" noThreeD="1" sel="0" val="0"/>
</file>

<file path=xl/ctrlProps/ctrlProp2.xml><?xml version="1.0" encoding="utf-8"?>
<formControlPr xmlns="http://schemas.microsoft.com/office/spreadsheetml/2009/9/main" objectType="Drop" dropStyle="combo" dx="15" fmlaLink="$S$43" fmlaRange="$V$63:$V$65" noThreeD="1" sel="1" val="0"/>
</file>

<file path=xl/ctrlProps/ctrlProp20.xml><?xml version="1.0" encoding="utf-8"?>
<formControlPr xmlns="http://schemas.microsoft.com/office/spreadsheetml/2009/9/main" objectType="Drop" dropStyle="combo" dx="15" fmlaLink="$S$47" fmlaRange="$V$63:$V$65" noThreeD="1" sel="1" val="0"/>
</file>

<file path=xl/ctrlProps/ctrlProp21.xml><?xml version="1.0" encoding="utf-8"?>
<formControlPr xmlns="http://schemas.microsoft.com/office/spreadsheetml/2009/9/main" objectType="Drop" dropStyle="combo" dx="15" fmlaLink="$S$48" fmlaRange="$V$63:$V$65" noThreeD="1" sel="1" val="0"/>
</file>

<file path=xl/ctrlProps/ctrlProp22.xml><?xml version="1.0" encoding="utf-8"?>
<formControlPr xmlns="http://schemas.microsoft.com/office/spreadsheetml/2009/9/main" objectType="Drop" dropStyle="combo" dx="15" fmlaLink="$S$49" fmlaRange="$V$63:$V$65" noThreeD="1" sel="1" val="0"/>
</file>

<file path=xl/ctrlProps/ctrlProp23.xml><?xml version="1.0" encoding="utf-8"?>
<formControlPr xmlns="http://schemas.microsoft.com/office/spreadsheetml/2009/9/main" objectType="Drop" dropStyle="combo" dx="15" fmlaLink="$S$50" fmlaRange="$V$63:$V$65" noThreeD="1" sel="1" val="0"/>
</file>

<file path=xl/ctrlProps/ctrlProp24.xml><?xml version="1.0" encoding="utf-8"?>
<formControlPr xmlns="http://schemas.microsoft.com/office/spreadsheetml/2009/9/main" objectType="Drop" dropStyle="combo" dx="15" fmlaLink="$S$51" fmlaRange="$V$63:$V$65" noThreeD="1" sel="1" val="0"/>
</file>

<file path=xl/ctrlProps/ctrlProp25.xml><?xml version="1.0" encoding="utf-8"?>
<formControlPr xmlns="http://schemas.microsoft.com/office/spreadsheetml/2009/9/main" objectType="Drop" dropStyle="combo" dx="15" fmlaLink="$S$52" fmlaRange="$V$63:$V$65" noThreeD="1" sel="1" val="0"/>
</file>

<file path=xl/ctrlProps/ctrlProp26.xml><?xml version="1.0" encoding="utf-8"?>
<formControlPr xmlns="http://schemas.microsoft.com/office/spreadsheetml/2009/9/main" objectType="Drop" dropStyle="combo" dx="15" fmlaLink="#REF!" fmlaRange="$V$67:$V$69" noThreeD="1" sel="1" val="0"/>
</file>

<file path=xl/ctrlProps/ctrlProp27.xml><?xml version="1.0" encoding="utf-8"?>
<formControlPr xmlns="http://schemas.microsoft.com/office/spreadsheetml/2009/9/main" objectType="Drop" dropStyle="combo" dx="15" fmlaLink="$S$47" fmlaRange="$V$67:$V$69" noThreeD="1" sel="1" val="0"/>
</file>

<file path=xl/ctrlProps/ctrlProp28.xml><?xml version="1.0" encoding="utf-8"?>
<formControlPr xmlns="http://schemas.microsoft.com/office/spreadsheetml/2009/9/main" objectType="Drop" dropStyle="combo" dx="15" fmlaLink="$S$64" fmlaRange="$V$67:$V$69" noThreeD="1" sel="1" val="0"/>
</file>

<file path=xl/ctrlProps/ctrlProp29.xml><?xml version="1.0" encoding="utf-8"?>
<formControlPr xmlns="http://schemas.microsoft.com/office/spreadsheetml/2009/9/main" objectType="Drop" dropStyle="combo" dx="15" fmlaLink="$S$65" fmlaRange="$V$67:$V$69" noThreeD="1" sel="1" val="0"/>
</file>

<file path=xl/ctrlProps/ctrlProp3.xml><?xml version="1.0" encoding="utf-8"?>
<formControlPr xmlns="http://schemas.microsoft.com/office/spreadsheetml/2009/9/main" objectType="Drop" dropStyle="combo" dx="15" fmlaLink="$S$44" fmlaRange="$V$63:$V$65" noThreeD="1" sel="1" val="0"/>
</file>

<file path=xl/ctrlProps/ctrlProp30.xml><?xml version="1.0" encoding="utf-8"?>
<formControlPr xmlns="http://schemas.microsoft.com/office/spreadsheetml/2009/9/main" objectType="Drop" dropStyle="combo" dx="15" fmlaLink="$S$66" fmlaRange="$V$67:$V$69" noThreeD="1" sel="1" val="0"/>
</file>

<file path=xl/ctrlProps/ctrlProp31.xml><?xml version="1.0" encoding="utf-8"?>
<formControlPr xmlns="http://schemas.microsoft.com/office/spreadsheetml/2009/9/main" objectType="Drop" dropStyle="combo" dx="15" fmlaLink="#REF!" fmlaRange="$V$67:$V$69" noThreeD="1" sel="1" val="0"/>
</file>

<file path=xl/ctrlProps/ctrlProp32.xml><?xml version="1.0" encoding="utf-8"?>
<formControlPr xmlns="http://schemas.microsoft.com/office/spreadsheetml/2009/9/main" objectType="Drop" dropStyle="combo" dx="15" fmlaLink="$S$70" fmlaRange="$V$67:$V$69" noThreeD="1" sel="1" val="0"/>
</file>

<file path=xl/ctrlProps/ctrlProp33.xml><?xml version="1.0" encoding="utf-8"?>
<formControlPr xmlns="http://schemas.microsoft.com/office/spreadsheetml/2009/9/main" objectType="Drop" dropStyle="combo" dx="15" fmlaLink="$S$71" fmlaRange="$V$67:$V$69" noThreeD="1" sel="1" val="0"/>
</file>

<file path=xl/ctrlProps/ctrlProp34.xml><?xml version="1.0" encoding="utf-8"?>
<formControlPr xmlns="http://schemas.microsoft.com/office/spreadsheetml/2009/9/main" objectType="Drop" dropStyle="combo" dx="15" fmlaLink="$S$72" fmlaRange="$V$67:$V$69" noThreeD="1" sel="1" val="0"/>
</file>

<file path=xl/ctrlProps/ctrlProp35.xml><?xml version="1.0" encoding="utf-8"?>
<formControlPr xmlns="http://schemas.microsoft.com/office/spreadsheetml/2009/9/main" objectType="Drop" dropStyle="combo" dx="15" fmlaLink="$S$44" fmlaRange="$V$67:$V$69" noThreeD="1" sel="1" val="0"/>
</file>

<file path=xl/ctrlProps/ctrlProp36.xml><?xml version="1.0" encoding="utf-8"?>
<formControlPr xmlns="http://schemas.microsoft.com/office/spreadsheetml/2009/9/main" objectType="Drop" dropStyle="combo" dx="15" fmlaLink="$S$50" fmlaRange="$V$67:$V$69" noThreeD="1" sel="1" val="0"/>
</file>

<file path=xl/ctrlProps/ctrlProp37.xml><?xml version="1.0" encoding="utf-8"?>
<formControlPr xmlns="http://schemas.microsoft.com/office/spreadsheetml/2009/9/main" objectType="Drop" dropStyle="combo" dx="15" fmlaLink="$S$52" fmlaRange="$V$67:$V$69" noThreeD="1" sel="1" val="0"/>
</file>

<file path=xl/ctrlProps/ctrlProp38.xml><?xml version="1.0" encoding="utf-8"?>
<formControlPr xmlns="http://schemas.microsoft.com/office/spreadsheetml/2009/9/main" objectType="Drop" dropStyle="combo" dx="15" fmlaLink="$S$56" fmlaRange="$V$71:$V$73" noThreeD="1" sel="1" val="0"/>
</file>

<file path=xl/ctrlProps/ctrlProp39.xml><?xml version="1.0" encoding="utf-8"?>
<formControlPr xmlns="http://schemas.microsoft.com/office/spreadsheetml/2009/9/main" objectType="Drop" dropStyle="combo" dx="15" fmlaLink="$S$60" fmlaRange="$V$71:$V$73" noThreeD="1" sel="0" val="0"/>
</file>

<file path=xl/ctrlProps/ctrlProp4.xml><?xml version="1.0" encoding="utf-8"?>
<formControlPr xmlns="http://schemas.microsoft.com/office/spreadsheetml/2009/9/main" objectType="Drop" dropStyle="combo" dx="15" fmlaLink="$S$58" fmlaRange="$V$63:$V$65" noThreeD="1" sel="1" val="0"/>
</file>

<file path=xl/ctrlProps/ctrlProp40.xml><?xml version="1.0" encoding="utf-8"?>
<formControlPr xmlns="http://schemas.microsoft.com/office/spreadsheetml/2009/9/main" objectType="Drop" dropStyle="combo" dx="15" fmlaLink="$S$61" fmlaRange="$V$71:$V$73" noThreeD="1" sel="0" val="0"/>
</file>

<file path=xl/ctrlProps/ctrlProp41.xml><?xml version="1.0" encoding="utf-8"?>
<formControlPr xmlns="http://schemas.microsoft.com/office/spreadsheetml/2009/9/main" objectType="Drop" dropStyle="combo" dx="15" fmlaLink="$S$56" fmlaRange="$V$71:$V$73" noThreeD="1" sel="1" val="0"/>
</file>

<file path=xl/ctrlProps/ctrlProp42.xml><?xml version="1.0" encoding="utf-8"?>
<formControlPr xmlns="http://schemas.microsoft.com/office/spreadsheetml/2009/9/main" objectType="Drop" dropStyle="combo" dx="15" fmlaLink="$S$62" fmlaRange="$V$71:$V$73" noThreeD="1" sel="0" val="0"/>
</file>

<file path=xl/ctrlProps/ctrlProp43.xml><?xml version="1.0" encoding="utf-8"?>
<formControlPr xmlns="http://schemas.microsoft.com/office/spreadsheetml/2009/9/main" objectType="Drop" dropStyle="combo" dx="15" fmlaLink="$S$63" fmlaRange="$V$71:$V$73" noThreeD="1" sel="0" val="0"/>
</file>

<file path=xl/ctrlProps/ctrlProp44.xml><?xml version="1.0" encoding="utf-8"?>
<formControlPr xmlns="http://schemas.microsoft.com/office/spreadsheetml/2009/9/main" objectType="Drop" dropStyle="combo" dx="15" fmlaLink="$S$56" fmlaRange="$V$71:$V$73" noThreeD="1" sel="1" val="0"/>
</file>

<file path=xl/ctrlProps/ctrlProp45.xml><?xml version="1.0" encoding="utf-8"?>
<formControlPr xmlns="http://schemas.microsoft.com/office/spreadsheetml/2009/9/main" objectType="Drop" dropStyle="combo" dx="15" fmlaLink="$S$65" fmlaRange="$V$71:$V$73" noThreeD="1" sel="1" val="0"/>
</file>

<file path=xl/ctrlProps/ctrlProp46.xml><?xml version="1.0" encoding="utf-8"?>
<formControlPr xmlns="http://schemas.microsoft.com/office/spreadsheetml/2009/9/main" objectType="Drop" dropStyle="combo" dx="15" fmlaLink="$S$66" fmlaRange="$V$71:$V$73" noThreeD="1" sel="1" val="0"/>
</file>

<file path=xl/ctrlProps/ctrlProp47.xml><?xml version="1.0" encoding="utf-8"?>
<formControlPr xmlns="http://schemas.microsoft.com/office/spreadsheetml/2009/9/main" objectType="Drop" dropStyle="combo" dx="15" fmlaLink="$S$56" fmlaRange="$V$71:$V$73" noThreeD="1" sel="1" val="0"/>
</file>

<file path=xl/ctrlProps/ctrlProp48.xml><?xml version="1.0" encoding="utf-8"?>
<formControlPr xmlns="http://schemas.microsoft.com/office/spreadsheetml/2009/9/main" objectType="Drop" dropStyle="combo" dx="15" fmlaLink="$S$64" fmlaRange="$V$71:$V$73" noThreeD="1" sel="1" val="0"/>
</file>

<file path=xl/ctrlProps/ctrlProp49.xml><?xml version="1.0" encoding="utf-8"?>
<formControlPr xmlns="http://schemas.microsoft.com/office/spreadsheetml/2009/9/main" objectType="Drop" dropStyle="combo" dx="15" fmlaLink="$S$53" fmlaRange="$V$67:$V$69" noThreeD="1" sel="1" val="0"/>
</file>

<file path=xl/ctrlProps/ctrlProp5.xml><?xml version="1.0" encoding="utf-8"?>
<formControlPr xmlns="http://schemas.microsoft.com/office/spreadsheetml/2009/9/main" objectType="Drop" dropStyle="combo" dx="15" fmlaLink="$S$59" fmlaRange="$V$63:$V$65" noThreeD="1" sel="1" val="0"/>
</file>

<file path=xl/ctrlProps/ctrlProp50.xml><?xml version="1.0" encoding="utf-8"?>
<formControlPr xmlns="http://schemas.microsoft.com/office/spreadsheetml/2009/9/main" objectType="Drop" dropStyle="combo" dx="15" fmlaLink="$S$54" fmlaRange="$V$67:$V$69" noThreeD="1" sel="1" val="0"/>
</file>

<file path=xl/ctrlProps/ctrlProp51.xml><?xml version="1.0" encoding="utf-8"?>
<formControlPr xmlns="http://schemas.microsoft.com/office/spreadsheetml/2009/9/main" objectType="Drop" dropStyle="combo" dx="15" fmlaLink="$S$55" fmlaRange="$V$67:$V$69" noThreeD="1" sel="1" val="0"/>
</file>

<file path=xl/ctrlProps/ctrlProp52.xml><?xml version="1.0" encoding="utf-8"?>
<formControlPr xmlns="http://schemas.microsoft.com/office/spreadsheetml/2009/9/main" objectType="Drop" dropStyle="combo" dx="15" fmlaLink="$S$56" fmlaRange="$V$67:$V$69" noThreeD="1" sel="1" val="0"/>
</file>

<file path=xl/ctrlProps/ctrlProp53.xml><?xml version="1.0" encoding="utf-8"?>
<formControlPr xmlns="http://schemas.microsoft.com/office/spreadsheetml/2009/9/main" objectType="Drop" dropStyle="combo" dx="15" fmlaLink="$S$57" fmlaRange="$V$67:$V$69" noThreeD="1" sel="1" val="0"/>
</file>

<file path=xl/ctrlProps/ctrlProp54.xml><?xml version="1.0" encoding="utf-8"?>
<formControlPr xmlns="http://schemas.microsoft.com/office/spreadsheetml/2009/9/main" objectType="Drop" dropStyle="combo" dx="15" fmlaLink="$S$58" fmlaRange="$V$67:$V$69" noThreeD="1" sel="1" val="0"/>
</file>

<file path=xl/ctrlProps/ctrlProp55.xml><?xml version="1.0" encoding="utf-8"?>
<formControlPr xmlns="http://schemas.microsoft.com/office/spreadsheetml/2009/9/main" objectType="Drop" dropStyle="combo" dx="15" fmlaLink="$S$47" fmlaRange="$V$67:$V$69" noThreeD="1" sel="1" val="0"/>
</file>

<file path=xl/ctrlProps/ctrlProp56.xml><?xml version="1.0" encoding="utf-8"?>
<formControlPr xmlns="http://schemas.microsoft.com/office/spreadsheetml/2009/9/main" objectType="Drop" dropStyle="combo" dx="15" fmlaLink="$S$64" fmlaRange="$V$67:$V$69" noThreeD="1" sel="1" val="0"/>
</file>

<file path=xl/ctrlProps/ctrlProp57.xml><?xml version="1.0" encoding="utf-8"?>
<formControlPr xmlns="http://schemas.microsoft.com/office/spreadsheetml/2009/9/main" objectType="Drop" dropStyle="combo" dx="15" fmlaLink="$S$65" fmlaRange="$V$67:$V$69" noThreeD="1" sel="1" val="0"/>
</file>

<file path=xl/ctrlProps/ctrlProp58.xml><?xml version="1.0" encoding="utf-8"?>
<formControlPr xmlns="http://schemas.microsoft.com/office/spreadsheetml/2009/9/main" objectType="Drop" dropStyle="combo" dx="15" fmlaLink="$S$66" fmlaRange="$V$67:$V$69" noThreeD="1" sel="1" val="0"/>
</file>

<file path=xl/ctrlProps/ctrlProp59.xml><?xml version="1.0" encoding="utf-8"?>
<formControlPr xmlns="http://schemas.microsoft.com/office/spreadsheetml/2009/9/main" objectType="Drop" dropStyle="combo" dx="15" fmlaLink="$S$67" fmlaRange="$V$67:$V$69" noThreeD="1" sel="1" val="0"/>
</file>

<file path=xl/ctrlProps/ctrlProp6.xml><?xml version="1.0" encoding="utf-8"?>
<formControlPr xmlns="http://schemas.microsoft.com/office/spreadsheetml/2009/9/main" objectType="Drop" dropStyle="combo" dx="15" fmlaLink="$S$60" fmlaRange="$V$63:$V$65" noThreeD="1" sel="1" val="0"/>
</file>

<file path=xl/ctrlProps/ctrlProp60.xml><?xml version="1.0" encoding="utf-8"?>
<formControlPr xmlns="http://schemas.microsoft.com/office/spreadsheetml/2009/9/main" objectType="Drop" dropStyle="combo" dx="15" fmlaLink="$S$70" fmlaRange="$V$67:$V$69" noThreeD="1" sel="1" val="0"/>
</file>

<file path=xl/ctrlProps/ctrlProp61.xml><?xml version="1.0" encoding="utf-8"?>
<formControlPr xmlns="http://schemas.microsoft.com/office/spreadsheetml/2009/9/main" objectType="Drop" dropStyle="combo" dx="15" fmlaLink="$S$71" fmlaRange="$V$67:$V$69" noThreeD="1" sel="1" val="0"/>
</file>

<file path=xl/ctrlProps/ctrlProp62.xml><?xml version="1.0" encoding="utf-8"?>
<formControlPr xmlns="http://schemas.microsoft.com/office/spreadsheetml/2009/9/main" objectType="Drop" dropStyle="combo" dx="15" fmlaLink="$S$72" fmlaRange="$V$67:$V$69" noThreeD="1" sel="1" val="0"/>
</file>

<file path=xl/ctrlProps/ctrlProp63.xml><?xml version="1.0" encoding="utf-8"?>
<formControlPr xmlns="http://schemas.microsoft.com/office/spreadsheetml/2009/9/main" objectType="Drop" dropStyle="combo" dx="15" fmlaLink="$S$44" fmlaRange="$V$67:$V$69" noThreeD="1" sel="1" val="0"/>
</file>

<file path=xl/ctrlProps/ctrlProp64.xml><?xml version="1.0" encoding="utf-8"?>
<formControlPr xmlns="http://schemas.microsoft.com/office/spreadsheetml/2009/9/main" objectType="Drop" dropStyle="combo" dx="15" fmlaLink="$S$50" fmlaRange="$V$67:$V$69" noThreeD="1" sel="1" val="0"/>
</file>

<file path=xl/ctrlProps/ctrlProp65.xml><?xml version="1.0" encoding="utf-8"?>
<formControlPr xmlns="http://schemas.microsoft.com/office/spreadsheetml/2009/9/main" objectType="Drop" dropStyle="combo" dx="15" fmlaLink="$S$52" fmlaRange="$V$67:$V$69" noThreeD="1" sel="1" val="0"/>
</file>

<file path=xl/ctrlProps/ctrlProp66.xml><?xml version="1.0" encoding="utf-8"?>
<formControlPr xmlns="http://schemas.microsoft.com/office/spreadsheetml/2009/9/main" objectType="Drop" dropStyle="combo" dx="15" fmlaLink="$S$56" fmlaRange="$V$71:$V$73" noThreeD="1" sel="1" val="0"/>
</file>

<file path=xl/ctrlProps/ctrlProp67.xml><?xml version="1.0" encoding="utf-8"?>
<formControlPr xmlns="http://schemas.microsoft.com/office/spreadsheetml/2009/9/main" objectType="Drop" dropStyle="combo" dx="15" fmlaLink="$S$60" fmlaRange="$V$71:$V$73" noThreeD="1" sel="0" val="0"/>
</file>

<file path=xl/ctrlProps/ctrlProp68.xml><?xml version="1.0" encoding="utf-8"?>
<formControlPr xmlns="http://schemas.microsoft.com/office/spreadsheetml/2009/9/main" objectType="Drop" dropStyle="combo" dx="15" fmlaLink="$S$61" fmlaRange="$V$71:$V$73" noThreeD="1" sel="0" val="0"/>
</file>

<file path=xl/ctrlProps/ctrlProp69.xml><?xml version="1.0" encoding="utf-8"?>
<formControlPr xmlns="http://schemas.microsoft.com/office/spreadsheetml/2009/9/main" objectType="Drop" dropStyle="combo" dx="15" fmlaLink="$S$56" fmlaRange="$V$71:$V$73" noThreeD="1" sel="1" val="0"/>
</file>

<file path=xl/ctrlProps/ctrlProp7.xml><?xml version="1.0" encoding="utf-8"?>
<formControlPr xmlns="http://schemas.microsoft.com/office/spreadsheetml/2009/9/main" objectType="Drop" dropStyle="combo" dx="15" fmlaLink="$S$40" fmlaRange="$V$63:$V$65" noThreeD="1" sel="1" val="0"/>
</file>

<file path=xl/ctrlProps/ctrlProp70.xml><?xml version="1.0" encoding="utf-8"?>
<formControlPr xmlns="http://schemas.microsoft.com/office/spreadsheetml/2009/9/main" objectType="Drop" dropStyle="combo" dx="15" fmlaLink="$S$62" fmlaRange="$V$71:$V$73" noThreeD="1" sel="0" val="0"/>
</file>

<file path=xl/ctrlProps/ctrlProp71.xml><?xml version="1.0" encoding="utf-8"?>
<formControlPr xmlns="http://schemas.microsoft.com/office/spreadsheetml/2009/9/main" objectType="Drop" dropStyle="combo" dx="15" fmlaLink="$S$63" fmlaRange="$V$71:$V$73" noThreeD="1" sel="0" val="0"/>
</file>

<file path=xl/ctrlProps/ctrlProp72.xml><?xml version="1.0" encoding="utf-8"?>
<formControlPr xmlns="http://schemas.microsoft.com/office/spreadsheetml/2009/9/main" objectType="Drop" dropStyle="combo" dx="15" fmlaLink="$S$56" fmlaRange="$V$71:$V$73" noThreeD="1" sel="1" val="0"/>
</file>

<file path=xl/ctrlProps/ctrlProp73.xml><?xml version="1.0" encoding="utf-8"?>
<formControlPr xmlns="http://schemas.microsoft.com/office/spreadsheetml/2009/9/main" objectType="Drop" dropStyle="combo" dx="15" fmlaLink="$S$65" fmlaRange="$V$71:$V$73" noThreeD="1" sel="1" val="0"/>
</file>

<file path=xl/ctrlProps/ctrlProp74.xml><?xml version="1.0" encoding="utf-8"?>
<formControlPr xmlns="http://schemas.microsoft.com/office/spreadsheetml/2009/9/main" objectType="Drop" dropStyle="combo" dx="15" fmlaLink="$S$66" fmlaRange="$V$67:$V$69" noThreeD="1" sel="1" val="0"/>
</file>

<file path=xl/ctrlProps/ctrlProp75.xml><?xml version="1.0" encoding="utf-8"?>
<formControlPr xmlns="http://schemas.microsoft.com/office/spreadsheetml/2009/9/main" objectType="Drop" dropStyle="combo" dx="15" fmlaLink="$S$56" fmlaRange="$V$71:$V$73" noThreeD="1" sel="1" val="0"/>
</file>

<file path=xl/ctrlProps/ctrlProp76.xml><?xml version="1.0" encoding="utf-8"?>
<formControlPr xmlns="http://schemas.microsoft.com/office/spreadsheetml/2009/9/main" objectType="Drop" dropStyle="combo" dx="15" fmlaLink="$S$64" fmlaRange="$V$71:$V$73" noThreeD="1" sel="1" val="0"/>
</file>

<file path=xl/ctrlProps/ctrlProp77.xml><?xml version="1.0" encoding="utf-8"?>
<formControlPr xmlns="http://schemas.microsoft.com/office/spreadsheetml/2009/9/main" objectType="Drop" dropStyle="combo" dx="15" fmlaLink="$S$53" fmlaRange="$V$67:$V$69" noThreeD="1" sel="1" val="0"/>
</file>

<file path=xl/ctrlProps/ctrlProp78.xml><?xml version="1.0" encoding="utf-8"?>
<formControlPr xmlns="http://schemas.microsoft.com/office/spreadsheetml/2009/9/main" objectType="Drop" dropStyle="combo" dx="15" fmlaLink="$S$54" fmlaRange="$V$67:$V$69" noThreeD="1" sel="1" val="0"/>
</file>

<file path=xl/ctrlProps/ctrlProp79.xml><?xml version="1.0" encoding="utf-8"?>
<formControlPr xmlns="http://schemas.microsoft.com/office/spreadsheetml/2009/9/main" objectType="Drop" dropStyle="combo" dx="15" fmlaLink="$S$55" fmlaRange="$V$67:$V$69" noThreeD="1" sel="1" val="0"/>
</file>

<file path=xl/ctrlProps/ctrlProp8.xml><?xml version="1.0" encoding="utf-8"?>
<formControlPr xmlns="http://schemas.microsoft.com/office/spreadsheetml/2009/9/main" objectType="Drop" dropStyle="combo" dx="15" fmlaLink="$S$46" fmlaRange="$V$63:$V$65" noThreeD="1" sel="1" val="0"/>
</file>

<file path=xl/ctrlProps/ctrlProp80.xml><?xml version="1.0" encoding="utf-8"?>
<formControlPr xmlns="http://schemas.microsoft.com/office/spreadsheetml/2009/9/main" objectType="Drop" dropStyle="combo" dx="15" fmlaLink="$S$56" fmlaRange="$V$67:$V$69" noThreeD="1" sel="1" val="0"/>
</file>

<file path=xl/ctrlProps/ctrlProp81.xml><?xml version="1.0" encoding="utf-8"?>
<formControlPr xmlns="http://schemas.microsoft.com/office/spreadsheetml/2009/9/main" objectType="Drop" dropStyle="combo" dx="15" fmlaLink="$S$57" fmlaRange="$V$67:$V$69" noThreeD="1" sel="1" val="0"/>
</file>

<file path=xl/ctrlProps/ctrlProp82.xml><?xml version="1.0" encoding="utf-8"?>
<formControlPr xmlns="http://schemas.microsoft.com/office/spreadsheetml/2009/9/main" objectType="Drop" dropStyle="combo" dx="15" fmlaLink="$S$58" fmlaRange="$V$67:$V$69" noThreeD="1" sel="1" val="0"/>
</file>

<file path=xl/ctrlProps/ctrlProp9.xml><?xml version="1.0" encoding="utf-8"?>
<formControlPr xmlns="http://schemas.microsoft.com/office/spreadsheetml/2009/9/main" objectType="Drop" dropStyle="combo" dx="15" fmlaLink="$S$56" fmlaRange="$V$71:$V$7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47625</xdr:rowOff>
    </xdr:from>
    <xdr:to>
      <xdr:col>4</xdr:col>
      <xdr:colOff>497588</xdr:colOff>
      <xdr:row>30</xdr:row>
      <xdr:rowOff>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434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12700</xdr:rowOff>
        </xdr:to>
        <xdr:sp macro="" textlink="">
          <xdr:nvSpPr>
            <xdr:cNvPr id="22530" name="Drop Down 2"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0</xdr:colOff>
          <xdr:row>42</xdr:row>
          <xdr:rowOff>12700</xdr:rowOff>
        </xdr:to>
        <xdr:sp macro="" textlink="">
          <xdr:nvSpPr>
            <xdr:cNvPr id="22531" name="Drop Down 3"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12700</xdr:rowOff>
        </xdr:to>
        <xdr:sp macro="" textlink="">
          <xdr:nvSpPr>
            <xdr:cNvPr id="22532" name="Drop Down 4"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12700</xdr:rowOff>
        </xdr:to>
        <xdr:sp macro="" textlink="">
          <xdr:nvSpPr>
            <xdr:cNvPr id="22538" name="Drop Down 10"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12700</xdr:rowOff>
        </xdr:to>
        <xdr:sp macro="" textlink="">
          <xdr:nvSpPr>
            <xdr:cNvPr id="22539" name="Drop Down 11"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12700</xdr:rowOff>
        </xdr:to>
        <xdr:sp macro="" textlink="">
          <xdr:nvSpPr>
            <xdr:cNvPr id="22540" name="Drop Down 12"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12700</xdr:rowOff>
        </xdr:to>
        <xdr:sp macro="" textlink="">
          <xdr:nvSpPr>
            <xdr:cNvPr id="22542" name="Drop Down 14"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171450</xdr:rowOff>
        </xdr:from>
        <xdr:to>
          <xdr:col>15</xdr:col>
          <xdr:colOff>0</xdr:colOff>
          <xdr:row>45</xdr:row>
          <xdr:rowOff>165100</xdr:rowOff>
        </xdr:to>
        <xdr:sp macro="" textlink="">
          <xdr:nvSpPr>
            <xdr:cNvPr id="22560" name="Drop Down 32" hidden="1">
              <a:extLst>
                <a:ext uri="{63B3BB69-23CF-44E3-9099-C40C66FF867C}">
                  <a14:compatExt spid="_x0000_s22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1" name="Drop Down 33" hidden="1">
              <a:extLst>
                <a:ext uri="{63B3BB69-23CF-44E3-9099-C40C66FF867C}">
                  <a14:compatExt spid="_x0000_s22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2" name="Drop Down 34" hidden="1">
              <a:extLst>
                <a:ext uri="{63B3BB69-23CF-44E3-9099-C40C66FF867C}">
                  <a14:compatExt spid="_x0000_s22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0</xdr:colOff>
          <xdr:row>48</xdr:row>
          <xdr:rowOff>19050</xdr:rowOff>
        </xdr:to>
        <xdr:sp macro="" textlink="">
          <xdr:nvSpPr>
            <xdr:cNvPr id="22563" name="Drop Down 35" hidden="1">
              <a:extLst>
                <a:ext uri="{63B3BB69-23CF-44E3-9099-C40C66FF867C}">
                  <a14:compatExt spid="_x0000_s22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4" name="Drop Down 36" hidden="1">
              <a:extLst>
                <a:ext uri="{63B3BB69-23CF-44E3-9099-C40C66FF867C}">
                  <a14:compatExt spid="_x0000_s22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5" name="Drop Down 37" hidden="1">
              <a:extLst>
                <a:ext uri="{63B3BB69-23CF-44E3-9099-C40C66FF867C}">
                  <a14:compatExt spid="_x0000_s22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0</xdr:colOff>
          <xdr:row>50</xdr:row>
          <xdr:rowOff>19050</xdr:rowOff>
        </xdr:to>
        <xdr:sp macro="" textlink="">
          <xdr:nvSpPr>
            <xdr:cNvPr id="22566" name="Drop Down 38" hidden="1">
              <a:extLst>
                <a:ext uri="{63B3BB69-23CF-44E3-9099-C40C66FF867C}">
                  <a14:compatExt spid="_x0000_s22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7" name="Drop Down 39" hidden="1">
              <a:extLst>
                <a:ext uri="{63B3BB69-23CF-44E3-9099-C40C66FF867C}">
                  <a14:compatExt spid="_x0000_s22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8" name="Drop Down 40" hidden="1">
              <a:extLst>
                <a:ext uri="{63B3BB69-23CF-44E3-9099-C40C66FF867C}">
                  <a14:compatExt spid="_x0000_s22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165100</xdr:rowOff>
        </xdr:from>
        <xdr:to>
          <xdr:col>15</xdr:col>
          <xdr:colOff>0</xdr:colOff>
          <xdr:row>53</xdr:row>
          <xdr:rowOff>0</xdr:rowOff>
        </xdr:to>
        <xdr:sp macro="" textlink="">
          <xdr:nvSpPr>
            <xdr:cNvPr id="22569" name="Drop Down 41" hidden="1">
              <a:extLst>
                <a:ext uri="{63B3BB69-23CF-44E3-9099-C40C66FF867C}">
                  <a14:compatExt spid="_x0000_s22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0" name="Drop Down 42" hidden="1">
              <a:extLst>
                <a:ext uri="{63B3BB69-23CF-44E3-9099-C40C66FF867C}">
                  <a14:compatExt spid="_x0000_s22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1" name="Drop Down 43" hidden="1">
              <a:extLst>
                <a:ext uri="{63B3BB69-23CF-44E3-9099-C40C66FF867C}">
                  <a14:compatExt spid="_x0000_s22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412750</xdr:colOff>
          <xdr:row>45</xdr:row>
          <xdr:rowOff>152400</xdr:rowOff>
        </xdr:from>
        <xdr:to>
          <xdr:col>15</xdr:col>
          <xdr:colOff>0</xdr:colOff>
          <xdr:row>46</xdr:row>
          <xdr:rowOff>165100</xdr:rowOff>
        </xdr:to>
        <xdr:sp macro="" textlink="">
          <xdr:nvSpPr>
            <xdr:cNvPr id="22572" name="Drop Down 44" hidden="1">
              <a:extLst>
                <a:ext uri="{63B3BB69-23CF-44E3-9099-C40C66FF867C}">
                  <a14:compatExt spid="_x0000_s22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152400</xdr:rowOff>
        </xdr:from>
        <xdr:to>
          <xdr:col>15</xdr:col>
          <xdr:colOff>0</xdr:colOff>
          <xdr:row>47</xdr:row>
          <xdr:rowOff>165100</xdr:rowOff>
        </xdr:to>
        <xdr:sp macro="" textlink="">
          <xdr:nvSpPr>
            <xdr:cNvPr id="22573" name="Drop Down 45" hidden="1">
              <a:extLst>
                <a:ext uri="{63B3BB69-23CF-44E3-9099-C40C66FF867C}">
                  <a14:compatExt spid="_x0000_s22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152400</xdr:rowOff>
        </xdr:from>
        <xdr:to>
          <xdr:col>15</xdr:col>
          <xdr:colOff>0</xdr:colOff>
          <xdr:row>48</xdr:row>
          <xdr:rowOff>165100</xdr:rowOff>
        </xdr:to>
        <xdr:sp macro="" textlink="">
          <xdr:nvSpPr>
            <xdr:cNvPr id="22574" name="Drop Down 46" hidden="1">
              <a:extLst>
                <a:ext uri="{63B3BB69-23CF-44E3-9099-C40C66FF867C}">
                  <a14:compatExt spid="_x0000_s22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152400</xdr:rowOff>
        </xdr:from>
        <xdr:to>
          <xdr:col>15</xdr:col>
          <xdr:colOff>0</xdr:colOff>
          <xdr:row>49</xdr:row>
          <xdr:rowOff>165100</xdr:rowOff>
        </xdr:to>
        <xdr:sp macro="" textlink="">
          <xdr:nvSpPr>
            <xdr:cNvPr id="22575" name="Drop Down 47" hidden="1">
              <a:extLst>
                <a:ext uri="{63B3BB69-23CF-44E3-9099-C40C66FF867C}">
                  <a14:compatExt spid="_x0000_s22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152400</xdr:rowOff>
        </xdr:from>
        <xdr:to>
          <xdr:col>15</xdr:col>
          <xdr:colOff>0</xdr:colOff>
          <xdr:row>50</xdr:row>
          <xdr:rowOff>165100</xdr:rowOff>
        </xdr:to>
        <xdr:sp macro="" textlink="">
          <xdr:nvSpPr>
            <xdr:cNvPr id="22576" name="Drop Down 48" hidden="1">
              <a:extLst>
                <a:ext uri="{63B3BB69-23CF-44E3-9099-C40C66FF867C}">
                  <a14:compatExt spid="_x0000_s22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152400</xdr:rowOff>
        </xdr:from>
        <xdr:to>
          <xdr:col>15</xdr:col>
          <xdr:colOff>0</xdr:colOff>
          <xdr:row>51</xdr:row>
          <xdr:rowOff>165100</xdr:rowOff>
        </xdr:to>
        <xdr:sp macro="" textlink="">
          <xdr:nvSpPr>
            <xdr:cNvPr id="22577" name="Drop Down 49" hidden="1">
              <a:extLst>
                <a:ext uri="{63B3BB69-23CF-44E3-9099-C40C66FF867C}">
                  <a14:compatExt spid="_x0000_s22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12700</xdr:rowOff>
        </xdr:from>
        <xdr:to>
          <xdr:col>15</xdr:col>
          <xdr:colOff>0</xdr:colOff>
          <xdr:row>45</xdr:row>
          <xdr:rowOff>0</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19050</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19050</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19050</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19050</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19050</xdr:rowOff>
        </xdr:to>
        <xdr:sp macro="" textlink="">
          <xdr:nvSpPr>
            <xdr:cNvPr id="6326" name="Drop Down 182"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19050</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19050</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12700</xdr:rowOff>
        </xdr:from>
        <xdr:to>
          <xdr:col>15</xdr:col>
          <xdr:colOff>0</xdr:colOff>
          <xdr:row>71</xdr:row>
          <xdr:rowOff>31750</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19050</xdr:rowOff>
        </xdr:to>
        <xdr:sp macro="" textlink="">
          <xdr:nvSpPr>
            <xdr:cNvPr id="6347" name="Drop Down 203"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6349" name="Drop Down 205"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52</xdr:row>
          <xdr:rowOff>0</xdr:rowOff>
        </xdr:to>
        <xdr:sp macro="" textlink="">
          <xdr:nvSpPr>
            <xdr:cNvPr id="6355" name="Drop Down 211" hidden="1">
              <a:extLst>
                <a:ext uri="{63B3BB69-23CF-44E3-9099-C40C66FF867C}">
                  <a14:compatExt spid="_x0000_s6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31750</xdr:rowOff>
        </xdr:to>
        <xdr:sp macro="" textlink="">
          <xdr:nvSpPr>
            <xdr:cNvPr id="6356" name="Drop Down 212" hidden="1">
              <a:extLst>
                <a:ext uri="{63B3BB69-23CF-44E3-9099-C40C66FF867C}">
                  <a14:compatExt spid="_x0000_s6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31750</xdr:rowOff>
        </xdr:to>
        <xdr:sp macro="" textlink="">
          <xdr:nvSpPr>
            <xdr:cNvPr id="6357" name="Drop Down 213" hidden="1">
              <a:extLst>
                <a:ext uri="{63B3BB69-23CF-44E3-9099-C40C66FF867C}">
                  <a14:compatExt spid="_x0000_s6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31750</xdr:rowOff>
        </xdr:to>
        <xdr:sp macro="" textlink="">
          <xdr:nvSpPr>
            <xdr:cNvPr id="6358" name="Drop Down 214" hidden="1">
              <a:extLst>
                <a:ext uri="{63B3BB69-23CF-44E3-9099-C40C66FF867C}">
                  <a14:compatExt spid="_x0000_s6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31750</xdr:rowOff>
        </xdr:to>
        <xdr:sp macro="" textlink="">
          <xdr:nvSpPr>
            <xdr:cNvPr id="6359" name="Drop Down 215" hidden="1">
              <a:extLst>
                <a:ext uri="{63B3BB69-23CF-44E3-9099-C40C66FF867C}">
                  <a14:compatExt spid="_x0000_s6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31750</xdr:rowOff>
        </xdr:to>
        <xdr:sp macro="" textlink="">
          <xdr:nvSpPr>
            <xdr:cNvPr id="6360" name="Drop Down 216" hidden="1">
              <a:extLst>
                <a:ext uri="{63B3BB69-23CF-44E3-9099-C40C66FF867C}">
                  <a14:compatExt spid="_x0000_s6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31750</xdr:rowOff>
        </xdr:to>
        <xdr:sp macro="" textlink="">
          <xdr:nvSpPr>
            <xdr:cNvPr id="6361" name="Drop Down 217" hidden="1">
              <a:extLst>
                <a:ext uri="{63B3BB69-23CF-44E3-9099-C40C66FF867C}">
                  <a14:compatExt spid="_x0000_s6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31750</xdr:rowOff>
        </xdr:to>
        <xdr:sp macro="" textlink="">
          <xdr:nvSpPr>
            <xdr:cNvPr id="6362" name="Drop Down 218" hidden="1">
              <a:extLst>
                <a:ext uri="{63B3BB69-23CF-44E3-9099-C40C66FF867C}">
                  <a14:compatExt spid="_x0000_s6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31750</xdr:rowOff>
        </xdr:to>
        <xdr:sp macro="" textlink="">
          <xdr:nvSpPr>
            <xdr:cNvPr id="6363" name="Drop Down 219" hidden="1">
              <a:extLst>
                <a:ext uri="{63B3BB69-23CF-44E3-9099-C40C66FF867C}">
                  <a14:compatExt spid="_x0000_s6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19050</xdr:rowOff>
        </xdr:to>
        <xdr:sp macro="" textlink="">
          <xdr:nvSpPr>
            <xdr:cNvPr id="6364" name="Drop Down 220" hidden="1">
              <a:extLst>
                <a:ext uri="{63B3BB69-23CF-44E3-9099-C40C66FF867C}">
                  <a14:compatExt spid="_x0000_s6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31750</xdr:rowOff>
        </xdr:to>
        <xdr:sp macro="" textlink="">
          <xdr:nvSpPr>
            <xdr:cNvPr id="6365" name="Drop Down 221" hidden="1">
              <a:extLst>
                <a:ext uri="{63B3BB69-23CF-44E3-9099-C40C66FF867C}">
                  <a14:compatExt spid="_x0000_s6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31750</xdr:rowOff>
        </xdr:to>
        <xdr:sp macro="" textlink="">
          <xdr:nvSpPr>
            <xdr:cNvPr id="6366" name="Drop Down 222" hidden="1">
              <a:extLst>
                <a:ext uri="{63B3BB69-23CF-44E3-9099-C40C66FF867C}">
                  <a14:compatExt spid="_x0000_s6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412750</xdr:colOff>
          <xdr:row>51</xdr:row>
          <xdr:rowOff>152400</xdr:rowOff>
        </xdr:from>
        <xdr:to>
          <xdr:col>15</xdr:col>
          <xdr:colOff>0</xdr:colOff>
          <xdr:row>53</xdr:row>
          <xdr:rowOff>12700</xdr:rowOff>
        </xdr:to>
        <xdr:sp macro="" textlink="">
          <xdr:nvSpPr>
            <xdr:cNvPr id="6367" name="Drop Down 223" hidden="1">
              <a:extLst>
                <a:ext uri="{63B3BB69-23CF-44E3-9099-C40C66FF867C}">
                  <a14:compatExt spid="_x0000_s6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54</xdr:row>
          <xdr:rowOff>12700</xdr:rowOff>
        </xdr:to>
        <xdr:sp macro="" textlink="">
          <xdr:nvSpPr>
            <xdr:cNvPr id="6368" name="Drop Down 224" hidden="1">
              <a:extLst>
                <a:ext uri="{63B3BB69-23CF-44E3-9099-C40C66FF867C}">
                  <a14:compatExt spid="_x0000_s6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55</xdr:row>
          <xdr:rowOff>12700</xdr:rowOff>
        </xdr:to>
        <xdr:sp macro="" textlink="">
          <xdr:nvSpPr>
            <xdr:cNvPr id="6369" name="Drop Down 225" hidden="1">
              <a:extLst>
                <a:ext uri="{63B3BB69-23CF-44E3-9099-C40C66FF867C}">
                  <a14:compatExt spid="_x0000_s6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56</xdr:row>
          <xdr:rowOff>12700</xdr:rowOff>
        </xdr:to>
        <xdr:sp macro="" textlink="">
          <xdr:nvSpPr>
            <xdr:cNvPr id="6370" name="Drop Down 226" hidden="1">
              <a:extLst>
                <a:ext uri="{63B3BB69-23CF-44E3-9099-C40C66FF867C}">
                  <a14:compatExt spid="_x0000_s6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57</xdr:row>
          <xdr:rowOff>12700</xdr:rowOff>
        </xdr:to>
        <xdr:sp macro="" textlink="">
          <xdr:nvSpPr>
            <xdr:cNvPr id="6371" name="Drop Down 227" hidden="1">
              <a:extLst>
                <a:ext uri="{63B3BB69-23CF-44E3-9099-C40C66FF867C}">
                  <a14:compatExt spid="_x0000_s6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58</xdr:row>
          <xdr:rowOff>12700</xdr:rowOff>
        </xdr:to>
        <xdr:sp macro="" textlink="">
          <xdr:nvSpPr>
            <xdr:cNvPr id="6372" name="Drop Down 228" hidden="1">
              <a:extLst>
                <a:ext uri="{63B3BB69-23CF-44E3-9099-C40C66FF867C}">
                  <a14:compatExt spid="_x0000_s6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12700</xdr:rowOff>
        </xdr:to>
        <xdr:sp macro="" textlink="">
          <xdr:nvSpPr>
            <xdr:cNvPr id="20482" name="Drop Down 2"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12700</xdr:rowOff>
        </xdr:to>
        <xdr:sp macro="" textlink="">
          <xdr:nvSpPr>
            <xdr:cNvPr id="20483" name="Drop Down 3"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12700</xdr:rowOff>
        </xdr:to>
        <xdr:sp macro="" textlink="">
          <xdr:nvSpPr>
            <xdr:cNvPr id="20484" name="Drop Down 4"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12700</xdr:rowOff>
        </xdr:to>
        <xdr:sp macro="" textlink="">
          <xdr:nvSpPr>
            <xdr:cNvPr id="20485" name="Drop Down 5"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12700</xdr:rowOff>
        </xdr:to>
        <xdr:sp macro="" textlink="">
          <xdr:nvSpPr>
            <xdr:cNvPr id="20486" name="Drop Down 6"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12700</xdr:rowOff>
        </xdr:to>
        <xdr:sp macro="" textlink="">
          <xdr:nvSpPr>
            <xdr:cNvPr id="20490" name="Drop Down 10" hidden="1">
              <a:extLst>
                <a:ext uri="{63B3BB69-23CF-44E3-9099-C40C66FF867C}">
                  <a14:compatExt spid="_x0000_s20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12700</xdr:rowOff>
        </xdr:to>
        <xdr:sp macro="" textlink="">
          <xdr:nvSpPr>
            <xdr:cNvPr id="20491" name="Drop Down 11" hidden="1">
              <a:extLst>
                <a:ext uri="{63B3BB69-23CF-44E3-9099-C40C66FF867C}">
                  <a14:compatExt spid="_x0000_s20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0</xdr:colOff>
          <xdr:row>71</xdr:row>
          <xdr:rowOff>12700</xdr:rowOff>
        </xdr:to>
        <xdr:sp macro="" textlink="">
          <xdr:nvSpPr>
            <xdr:cNvPr id="20492" name="Drop Down 12" hidden="1">
              <a:extLst>
                <a:ext uri="{63B3BB69-23CF-44E3-9099-C40C66FF867C}">
                  <a14:compatExt spid="_x0000_s20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12700</xdr:rowOff>
        </xdr:to>
        <xdr:sp macro="" textlink="">
          <xdr:nvSpPr>
            <xdr:cNvPr id="20493" name="Drop Down 13" hidden="1">
              <a:extLst>
                <a:ext uri="{63B3BB69-23CF-44E3-9099-C40C66FF867C}">
                  <a14:compatExt spid="_x0000_s20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12700</xdr:rowOff>
        </xdr:to>
        <xdr:sp macro="" textlink="">
          <xdr:nvSpPr>
            <xdr:cNvPr id="20494" name="Drop Down 14" hidden="1">
              <a:extLst>
                <a:ext uri="{63B3BB69-23CF-44E3-9099-C40C66FF867C}">
                  <a14:compatExt spid="_x0000_s204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51</xdr:row>
          <xdr:rowOff>165100</xdr:rowOff>
        </xdr:to>
        <xdr:sp macro="" textlink="">
          <xdr:nvSpPr>
            <xdr:cNvPr id="20519" name="Drop Down 39" hidden="1">
              <a:extLst>
                <a:ext uri="{63B3BB69-23CF-44E3-9099-C40C66FF867C}">
                  <a14:compatExt spid="_x0000_s20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0" name="Drop Down 40" hidden="1">
              <a:extLst>
                <a:ext uri="{63B3BB69-23CF-44E3-9099-C40C66FF867C}">
                  <a14:compatExt spid="_x0000_s20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1" name="Drop Down 41" hidden="1">
              <a:extLst>
                <a:ext uri="{63B3BB69-23CF-44E3-9099-C40C66FF867C}">
                  <a14:compatExt spid="_x0000_s20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19050</xdr:rowOff>
        </xdr:to>
        <xdr:sp macro="" textlink="">
          <xdr:nvSpPr>
            <xdr:cNvPr id="20522" name="Drop Down 42" hidden="1">
              <a:extLst>
                <a:ext uri="{63B3BB69-23CF-44E3-9099-C40C66FF867C}">
                  <a14:compatExt spid="_x0000_s20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3" name="Drop Down 43" hidden="1">
              <a:extLst>
                <a:ext uri="{63B3BB69-23CF-44E3-9099-C40C66FF867C}">
                  <a14:compatExt spid="_x0000_s20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4" name="Drop Down 44" hidden="1">
              <a:extLst>
                <a:ext uri="{63B3BB69-23CF-44E3-9099-C40C66FF867C}">
                  <a14:compatExt spid="_x0000_s20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19050</xdr:rowOff>
        </xdr:to>
        <xdr:sp macro="" textlink="">
          <xdr:nvSpPr>
            <xdr:cNvPr id="20525" name="Drop Down 45" hidden="1">
              <a:extLst>
                <a:ext uri="{63B3BB69-23CF-44E3-9099-C40C66FF867C}">
                  <a14:compatExt spid="_x0000_s20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6" name="Drop Down 46" hidden="1">
              <a:extLst>
                <a:ext uri="{63B3BB69-23CF-44E3-9099-C40C66FF867C}">
                  <a14:compatExt spid="_x0000_s20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7" name="Drop Down 47" hidden="1">
              <a:extLst>
                <a:ext uri="{63B3BB69-23CF-44E3-9099-C40C66FF867C}">
                  <a14:compatExt spid="_x0000_s20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12700</xdr:rowOff>
        </xdr:to>
        <xdr:sp macro="" textlink="">
          <xdr:nvSpPr>
            <xdr:cNvPr id="20528" name="Drop Down 48" hidden="1">
              <a:extLst>
                <a:ext uri="{63B3BB69-23CF-44E3-9099-C40C66FF867C}">
                  <a14:compatExt spid="_x0000_s20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29" name="Drop Down 49" hidden="1">
              <a:extLst>
                <a:ext uri="{63B3BB69-23CF-44E3-9099-C40C66FF867C}">
                  <a14:compatExt spid="_x0000_s20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30" name="Drop Down 50" hidden="1">
              <a:extLst>
                <a:ext uri="{63B3BB69-23CF-44E3-9099-C40C66FF867C}">
                  <a14:compatExt spid="_x0000_s20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412750</xdr:colOff>
          <xdr:row>51</xdr:row>
          <xdr:rowOff>152400</xdr:rowOff>
        </xdr:from>
        <xdr:to>
          <xdr:col>15</xdr:col>
          <xdr:colOff>0</xdr:colOff>
          <xdr:row>52</xdr:row>
          <xdr:rowOff>165100</xdr:rowOff>
        </xdr:to>
        <xdr:sp macro="" textlink="">
          <xdr:nvSpPr>
            <xdr:cNvPr id="20531" name="Drop Down 51" hidden="1">
              <a:extLst>
                <a:ext uri="{63B3BB69-23CF-44E3-9099-C40C66FF867C}">
                  <a14:compatExt spid="_x0000_s20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53</xdr:row>
          <xdr:rowOff>165100</xdr:rowOff>
        </xdr:to>
        <xdr:sp macro="" textlink="">
          <xdr:nvSpPr>
            <xdr:cNvPr id="20532" name="Drop Down 52" hidden="1">
              <a:extLst>
                <a:ext uri="{63B3BB69-23CF-44E3-9099-C40C66FF867C}">
                  <a14:compatExt spid="_x0000_s20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54</xdr:row>
          <xdr:rowOff>165100</xdr:rowOff>
        </xdr:to>
        <xdr:sp macro="" textlink="">
          <xdr:nvSpPr>
            <xdr:cNvPr id="20533" name="Drop Down 53" hidden="1">
              <a:extLst>
                <a:ext uri="{63B3BB69-23CF-44E3-9099-C40C66FF867C}">
                  <a14:compatExt spid="_x0000_s20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55</xdr:row>
          <xdr:rowOff>165100</xdr:rowOff>
        </xdr:to>
        <xdr:sp macro="" textlink="">
          <xdr:nvSpPr>
            <xdr:cNvPr id="20534" name="Drop Down 54" hidden="1">
              <a:extLst>
                <a:ext uri="{63B3BB69-23CF-44E3-9099-C40C66FF867C}">
                  <a14:compatExt spid="_x0000_s20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56</xdr:row>
          <xdr:rowOff>165100</xdr:rowOff>
        </xdr:to>
        <xdr:sp macro="" textlink="">
          <xdr:nvSpPr>
            <xdr:cNvPr id="20535" name="Drop Down 55" hidden="1">
              <a:extLst>
                <a:ext uri="{63B3BB69-23CF-44E3-9099-C40C66FF867C}">
                  <a14:compatExt spid="_x0000_s20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57</xdr:row>
          <xdr:rowOff>165100</xdr:rowOff>
        </xdr:to>
        <xdr:sp macro="" textlink="">
          <xdr:nvSpPr>
            <xdr:cNvPr id="20536" name="Drop Down 56" hidden="1">
              <a:extLst>
                <a:ext uri="{63B3BB69-23CF-44E3-9099-C40C66FF867C}">
                  <a14:compatExt spid="_x0000_s20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5.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omments" Target="../comments5.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7.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omments" Target="../comments7.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31"/>
  <sheetViews>
    <sheetView showGridLines="0" tabSelected="1" zoomScaleNormal="100" workbookViewId="0">
      <selection activeCell="B1" sqref="B1"/>
    </sheetView>
  </sheetViews>
  <sheetFormatPr baseColWidth="10" defaultColWidth="11" defaultRowHeight="14" x14ac:dyDescent="0.3"/>
  <cols>
    <col min="1" max="1" width="1.54296875" style="5" customWidth="1"/>
    <col min="2" max="2" width="2.81640625" style="5" customWidth="1"/>
    <col min="3" max="10" width="11" style="5"/>
    <col min="11" max="11" width="5.7265625" style="5" customWidth="1"/>
    <col min="12" max="16384" width="11" style="5"/>
  </cols>
  <sheetData>
    <row r="1" spans="2:3" ht="18" x14ac:dyDescent="0.4">
      <c r="B1" s="8" t="s">
        <v>42</v>
      </c>
    </row>
    <row r="2" spans="2:3" ht="18" x14ac:dyDescent="0.4">
      <c r="B2" s="156" t="s">
        <v>203</v>
      </c>
    </row>
    <row r="3" spans="2:3" ht="18" x14ac:dyDescent="0.4">
      <c r="B3" s="8"/>
    </row>
    <row r="4" spans="2:3" x14ac:dyDescent="0.3">
      <c r="B4" s="5" t="s">
        <v>45</v>
      </c>
    </row>
    <row r="6" spans="2:3" x14ac:dyDescent="0.3">
      <c r="B6" s="6"/>
      <c r="C6" s="5" t="s">
        <v>43</v>
      </c>
    </row>
    <row r="8" spans="2:3" x14ac:dyDescent="0.3">
      <c r="B8" s="7"/>
      <c r="C8" s="5" t="s">
        <v>41</v>
      </c>
    </row>
    <row r="10" spans="2:3" x14ac:dyDescent="0.3">
      <c r="C10" s="5" t="s">
        <v>46</v>
      </c>
    </row>
    <row r="12" spans="2:3" x14ac:dyDescent="0.3">
      <c r="B12" s="5" t="s">
        <v>44</v>
      </c>
    </row>
    <row r="14" spans="2:3" x14ac:dyDescent="0.3">
      <c r="B14" s="84" t="s">
        <v>208</v>
      </c>
    </row>
    <row r="15" spans="2:3" x14ac:dyDescent="0.3">
      <c r="B15" s="84" t="s">
        <v>209</v>
      </c>
    </row>
    <row r="16" spans="2:3" x14ac:dyDescent="0.3">
      <c r="B16" s="84" t="s">
        <v>210</v>
      </c>
    </row>
    <row r="18" spans="2:4" x14ac:dyDescent="0.3">
      <c r="B18" s="5" t="s">
        <v>58</v>
      </c>
    </row>
    <row r="19" spans="2:4" x14ac:dyDescent="0.3">
      <c r="B19" s="84" t="s">
        <v>207</v>
      </c>
    </row>
    <row r="22" spans="2:4" x14ac:dyDescent="0.3">
      <c r="B22" s="84"/>
    </row>
    <row r="23" spans="2:4" customFormat="1" ht="14.5" x14ac:dyDescent="0.35">
      <c r="B23" s="157" t="s">
        <v>204</v>
      </c>
      <c r="D23" s="84" t="s">
        <v>205</v>
      </c>
    </row>
    <row r="24" spans="2:4" customFormat="1" ht="14.5" x14ac:dyDescent="0.35"/>
    <row r="25" spans="2:4" customFormat="1" ht="14.5" x14ac:dyDescent="0.35"/>
    <row r="26" spans="2:4" customFormat="1" ht="14.5" x14ac:dyDescent="0.35"/>
    <row r="27" spans="2:4" customFormat="1" ht="14.5" x14ac:dyDescent="0.35"/>
    <row r="28" spans="2:4" customFormat="1" ht="14.5" x14ac:dyDescent="0.35"/>
    <row r="29" spans="2:4" customFormat="1" ht="14.5" x14ac:dyDescent="0.35"/>
    <row r="30" spans="2:4" customFormat="1" ht="14.5" x14ac:dyDescent="0.35"/>
    <row r="31" spans="2:4" customFormat="1" ht="14.5" x14ac:dyDescent="0.35"/>
  </sheetData>
  <sheetProtection algorithmName="SHA-512" hashValue="SS1F9FuXiuuSH6Gpr08Ggou597yq6OQx3NGrGht909eY5MyQZJPL+iOmp9p0rrRPZk1+u7ZLvp0M5Ufcex9Xgg==" saltValue="q9EAU3iiDBjZPcsK/rWtVg==" spinCount="100000" sheet="1" objects="1" scenarios="1"/>
  <printOptions horizontalCentered="1"/>
  <pageMargins left="0.59055118110236227" right="0.59055118110236227" top="0.59055118110236227" bottom="0.59055118110236227" header="0.31496062992125984" footer="0.39370078740157483"/>
  <pageSetup paperSize="9" scale="91"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53125" defaultRowHeight="14" x14ac:dyDescent="0.3"/>
  <cols>
    <col min="1" max="1" width="15.26953125" style="5" customWidth="1"/>
    <col min="2" max="2" width="9.26953125" style="5" customWidth="1"/>
    <col min="3" max="3" width="73" style="81" customWidth="1"/>
    <col min="4" max="16384" width="11.453125" style="5"/>
  </cols>
  <sheetData>
    <row r="1" spans="1:9" ht="18" x14ac:dyDescent="0.4">
      <c r="A1" s="8" t="s">
        <v>76</v>
      </c>
    </row>
    <row r="3" spans="1:9" ht="15.5" x14ac:dyDescent="0.35">
      <c r="A3" s="79" t="s">
        <v>77</v>
      </c>
    </row>
    <row r="5" spans="1:9" x14ac:dyDescent="0.3">
      <c r="A5" s="80" t="s">
        <v>81</v>
      </c>
      <c r="B5" s="80" t="s">
        <v>78</v>
      </c>
      <c r="C5" s="82"/>
      <c r="D5" s="80"/>
      <c r="E5" s="80"/>
      <c r="F5" s="80"/>
      <c r="G5" s="80"/>
      <c r="H5" s="80"/>
      <c r="I5" s="80"/>
    </row>
    <row r="6" spans="1:9" x14ac:dyDescent="0.3">
      <c r="A6" s="5" t="s">
        <v>82</v>
      </c>
      <c r="B6" s="5" t="s">
        <v>79</v>
      </c>
      <c r="C6" s="81" t="s">
        <v>80</v>
      </c>
    </row>
    <row r="8" spans="1:9" x14ac:dyDescent="0.3">
      <c r="A8" s="5" t="s">
        <v>83</v>
      </c>
      <c r="B8" s="5" t="s">
        <v>84</v>
      </c>
      <c r="C8" s="81" t="s">
        <v>80</v>
      </c>
    </row>
    <row r="9" spans="1:9" x14ac:dyDescent="0.3">
      <c r="B9" s="5" t="s">
        <v>85</v>
      </c>
      <c r="C9" s="81" t="s">
        <v>86</v>
      </c>
    </row>
    <row r="10" spans="1:9" x14ac:dyDescent="0.3">
      <c r="B10" s="5" t="s">
        <v>87</v>
      </c>
      <c r="C10" s="81" t="s">
        <v>88</v>
      </c>
    </row>
    <row r="11" spans="1:9" x14ac:dyDescent="0.3">
      <c r="C11" s="83" t="s">
        <v>89</v>
      </c>
    </row>
    <row r="13" spans="1:9" x14ac:dyDescent="0.3">
      <c r="A13" s="5" t="s">
        <v>90</v>
      </c>
      <c r="B13" s="5" t="s">
        <v>91</v>
      </c>
      <c r="C13" s="81" t="s">
        <v>80</v>
      </c>
    </row>
    <row r="14" spans="1:9" x14ac:dyDescent="0.3">
      <c r="B14" s="5" t="s">
        <v>92</v>
      </c>
      <c r="C14" s="81" t="s">
        <v>86</v>
      </c>
    </row>
    <row r="15" spans="1:9" x14ac:dyDescent="0.3">
      <c r="B15" s="5" t="s">
        <v>93</v>
      </c>
      <c r="C15" s="81" t="s">
        <v>88</v>
      </c>
    </row>
    <row r="16" spans="1:9" ht="28" x14ac:dyDescent="0.3">
      <c r="C16" s="83" t="s">
        <v>94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showGridLines="0" topLeftCell="A4" zoomScaleNormal="100" zoomScaleSheetLayoutView="85" workbookViewId="0">
      <selection activeCell="A5" sqref="A5"/>
    </sheetView>
  </sheetViews>
  <sheetFormatPr baseColWidth="10" defaultColWidth="11" defaultRowHeight="14" x14ac:dyDescent="0.3"/>
  <cols>
    <col min="1" max="1" width="5.54296875" style="99" customWidth="1"/>
    <col min="2" max="2" width="110" style="99" bestFit="1" customWidth="1"/>
    <col min="3" max="16384" width="11" style="5"/>
  </cols>
  <sheetData>
    <row r="1" spans="1:2" ht="18" x14ac:dyDescent="0.3">
      <c r="A1" s="98" t="s">
        <v>116</v>
      </c>
    </row>
    <row r="3" spans="1:2" ht="70" x14ac:dyDescent="0.3">
      <c r="A3" s="100" t="s">
        <v>47</v>
      </c>
      <c r="B3" s="101" t="s">
        <v>146</v>
      </c>
    </row>
    <row r="4" spans="1:2" ht="4.5" customHeight="1" x14ac:dyDescent="0.3">
      <c r="A4" s="100"/>
    </row>
    <row r="5" spans="1:2" ht="42" x14ac:dyDescent="0.3">
      <c r="A5" s="100" t="s">
        <v>48</v>
      </c>
      <c r="B5" s="101" t="s">
        <v>206</v>
      </c>
    </row>
    <row r="6" spans="1:2" ht="4.5" customHeight="1" x14ac:dyDescent="0.3">
      <c r="A6" s="100"/>
    </row>
    <row r="7" spans="1:2" ht="29.25" customHeight="1" x14ac:dyDescent="0.3">
      <c r="A7" s="100" t="s">
        <v>49</v>
      </c>
      <c r="B7" s="101" t="s">
        <v>122</v>
      </c>
    </row>
    <row r="8" spans="1:2" ht="4.5" customHeight="1" x14ac:dyDescent="0.3">
      <c r="A8" s="100"/>
    </row>
    <row r="9" spans="1:2" ht="42" x14ac:dyDescent="0.3">
      <c r="A9" s="100" t="s">
        <v>50</v>
      </c>
      <c r="B9" s="101" t="s">
        <v>123</v>
      </c>
    </row>
    <row r="10" spans="1:2" ht="4.5" customHeight="1" x14ac:dyDescent="0.3"/>
    <row r="11" spans="1:2" ht="56" x14ac:dyDescent="0.3">
      <c r="A11" s="100" t="s">
        <v>51</v>
      </c>
      <c r="B11" s="101" t="s">
        <v>124</v>
      </c>
    </row>
    <row r="12" spans="1:2" ht="4.5" customHeight="1" x14ac:dyDescent="0.3"/>
    <row r="13" spans="1:2" ht="56" x14ac:dyDescent="0.3">
      <c r="A13" s="100" t="s">
        <v>52</v>
      </c>
      <c r="B13" s="101" t="s">
        <v>147</v>
      </c>
    </row>
    <row r="14" spans="1:2" ht="4.5" customHeight="1" x14ac:dyDescent="0.3">
      <c r="B14" s="102"/>
    </row>
    <row r="15" spans="1:2" ht="42" x14ac:dyDescent="0.3">
      <c r="A15" s="100" t="s">
        <v>53</v>
      </c>
      <c r="B15" s="101" t="s">
        <v>148</v>
      </c>
    </row>
    <row r="16" spans="1:2" ht="4.5" customHeight="1" x14ac:dyDescent="0.3"/>
    <row r="17" spans="1:2" ht="56" x14ac:dyDescent="0.3">
      <c r="A17" s="100" t="s">
        <v>54</v>
      </c>
      <c r="B17" s="101" t="s">
        <v>125</v>
      </c>
    </row>
    <row r="18" spans="1:2" ht="4.5" customHeight="1" x14ac:dyDescent="0.3"/>
    <row r="19" spans="1:2" ht="42" x14ac:dyDescent="0.3">
      <c r="A19" s="100" t="s">
        <v>55</v>
      </c>
      <c r="B19" s="101" t="s">
        <v>126</v>
      </c>
    </row>
    <row r="20" spans="1:2" ht="4.5" customHeight="1" x14ac:dyDescent="0.3"/>
    <row r="21" spans="1:2" ht="42" x14ac:dyDescent="0.3">
      <c r="A21" s="100" t="s">
        <v>56</v>
      </c>
      <c r="B21" s="101" t="s">
        <v>127</v>
      </c>
    </row>
    <row r="22" spans="1:2" ht="4.5" customHeight="1" x14ac:dyDescent="0.3"/>
    <row r="23" spans="1:2" ht="70" x14ac:dyDescent="0.3">
      <c r="A23" s="100" t="s">
        <v>129</v>
      </c>
      <c r="B23" s="101" t="s">
        <v>128</v>
      </c>
    </row>
    <row r="24" spans="1:2" ht="4.5" customHeight="1" x14ac:dyDescent="0.3"/>
    <row r="25" spans="1:2" ht="30.75" customHeight="1" x14ac:dyDescent="0.3">
      <c r="A25" s="100" t="s">
        <v>57</v>
      </c>
      <c r="B25" s="101" t="s">
        <v>131</v>
      </c>
    </row>
    <row r="26" spans="1:2" ht="4.5" customHeight="1" x14ac:dyDescent="0.3">
      <c r="A26" s="100"/>
      <c r="B26" s="101"/>
    </row>
    <row r="27" spans="1:2" ht="42" x14ac:dyDescent="0.3">
      <c r="A27" s="100" t="s">
        <v>74</v>
      </c>
      <c r="B27" s="101" t="s">
        <v>130</v>
      </c>
    </row>
    <row r="28" spans="1:2" ht="4.5" customHeight="1" x14ac:dyDescent="0.3"/>
    <row r="29" spans="1:2" ht="56" x14ac:dyDescent="0.3">
      <c r="A29" s="100" t="s">
        <v>117</v>
      </c>
      <c r="B29" s="101" t="s">
        <v>132</v>
      </c>
    </row>
    <row r="30" spans="1:2" ht="4.5" customHeight="1" x14ac:dyDescent="0.3"/>
    <row r="31" spans="1:2" ht="42" x14ac:dyDescent="0.3">
      <c r="A31" s="100" t="s">
        <v>133</v>
      </c>
      <c r="B31" s="101" t="s">
        <v>134</v>
      </c>
    </row>
    <row r="32" spans="1:2" ht="4.5" customHeight="1" x14ac:dyDescent="0.3"/>
    <row r="33" spans="1:2" ht="42" x14ac:dyDescent="0.3">
      <c r="A33" s="100" t="s">
        <v>118</v>
      </c>
      <c r="B33" s="101" t="s">
        <v>171</v>
      </c>
    </row>
    <row r="34" spans="1:2" ht="4.5" customHeight="1" x14ac:dyDescent="0.3"/>
    <row r="35" spans="1:2" ht="28" x14ac:dyDescent="0.3">
      <c r="A35" s="100" t="s">
        <v>119</v>
      </c>
      <c r="B35" s="101" t="s">
        <v>135</v>
      </c>
    </row>
    <row r="36" spans="1:2" ht="4.5" customHeight="1" x14ac:dyDescent="0.3">
      <c r="B36" s="103"/>
    </row>
    <row r="37" spans="1:2" ht="28" x14ac:dyDescent="0.3">
      <c r="A37" s="100" t="s">
        <v>120</v>
      </c>
      <c r="B37" s="101" t="s">
        <v>136</v>
      </c>
    </row>
    <row r="38" spans="1:2" ht="4.5" customHeight="1" x14ac:dyDescent="0.3">
      <c r="B38" s="103"/>
    </row>
    <row r="39" spans="1:2" ht="42" x14ac:dyDescent="0.3">
      <c r="A39" s="100" t="s">
        <v>173</v>
      </c>
      <c r="B39" s="101" t="s">
        <v>174</v>
      </c>
    </row>
    <row r="40" spans="1:2" ht="4.5" customHeight="1" x14ac:dyDescent="0.3">
      <c r="A40" s="100"/>
      <c r="B40" s="101"/>
    </row>
    <row r="41" spans="1:2" ht="42" x14ac:dyDescent="0.3">
      <c r="A41" s="100" t="s">
        <v>185</v>
      </c>
      <c r="B41" s="122" t="s">
        <v>186</v>
      </c>
    </row>
  </sheetData>
  <sheetProtection algorithmName="SHA-512" hashValue="Hw+i49EgPEXu/2djr+ZCW29ggtgfz243tAFJVeGmq5D1Sqk8NQAvwLIj/2KPnPQVpD0LpuDtRZZFBPwn7IuWAg==" saltValue="/q8qVM/rcalQqRy9fhKkhg==" spinCount="100000" sheet="1" objects="1" scenarios="1"/>
  <printOptions horizontalCentered="1"/>
  <pageMargins left="0.59055118110236227" right="0.59055118110236227" top="0.59055118110236227" bottom="0.59055118110236227" header="0.31496062992125984" footer="0.39370078740157483"/>
  <pageSetup paperSize="9" scale="70" orientation="portrait" r:id="rId1"/>
  <headerFooter>
    <oddFooter>&amp;L&amp;"Arial,Standard"&amp;10Ministerium für Ernährung, Ländlichen Raum und Verbraucherschutz&amp;R&amp;"Arial,Standard"&amp;10FAKT II G5 - Version 1, 17.11.2022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zoomScaleNormal="100" workbookViewId="0">
      <selection activeCell="B6" sqref="B6"/>
    </sheetView>
  </sheetViews>
  <sheetFormatPr baseColWidth="10" defaultColWidth="11.54296875" defaultRowHeight="14" x14ac:dyDescent="0.3"/>
  <cols>
    <col min="1" max="1" width="44.54296875" style="128" customWidth="1"/>
    <col min="2" max="2" width="9.54296875" style="159" customWidth="1"/>
    <col min="3" max="3" width="11.54296875" style="128"/>
    <col min="4" max="5" width="18.7265625" style="128" customWidth="1"/>
    <col min="6" max="16384" width="11.54296875" style="128"/>
  </cols>
  <sheetData>
    <row r="1" spans="1:4" ht="18" x14ac:dyDescent="0.4">
      <c r="A1" s="158" t="s">
        <v>115</v>
      </c>
      <c r="D1" s="160"/>
    </row>
    <row r="2" spans="1:4" x14ac:dyDescent="0.3">
      <c r="D2" s="161"/>
    </row>
    <row r="3" spans="1:4" x14ac:dyDescent="0.3">
      <c r="A3" s="162" t="s">
        <v>137</v>
      </c>
      <c r="B3" s="166"/>
      <c r="C3" s="162" t="s">
        <v>100</v>
      </c>
      <c r="D3" s="160"/>
    </row>
    <row r="4" spans="1:4" x14ac:dyDescent="0.3">
      <c r="A4" s="162" t="s">
        <v>138</v>
      </c>
      <c r="B4" s="166"/>
      <c r="C4" s="162" t="s">
        <v>97</v>
      </c>
    </row>
    <row r="5" spans="1:4" ht="16.5" x14ac:dyDescent="0.3">
      <c r="A5" s="162" t="s">
        <v>139</v>
      </c>
      <c r="B5" s="166"/>
      <c r="C5" s="162" t="s">
        <v>101</v>
      </c>
    </row>
    <row r="6" spans="1:4" ht="16.5" x14ac:dyDescent="0.3">
      <c r="A6" s="162" t="s">
        <v>140</v>
      </c>
      <c r="B6" s="166"/>
      <c r="C6" s="162" t="s">
        <v>98</v>
      </c>
    </row>
    <row r="7" spans="1:4" x14ac:dyDescent="0.3">
      <c r="A7" s="162" t="s">
        <v>141</v>
      </c>
      <c r="B7" s="163" t="e">
        <f>((((B5*7)+115+4)/7))/B4</f>
        <v>#DIV/0!</v>
      </c>
      <c r="C7" s="162" t="s">
        <v>98</v>
      </c>
    </row>
    <row r="8" spans="1:4" x14ac:dyDescent="0.3">
      <c r="A8" s="162" t="s">
        <v>142</v>
      </c>
      <c r="B8" s="164" t="e">
        <f>ROUND(B3/B7,0)</f>
        <v>#DIV/0!</v>
      </c>
      <c r="C8" s="162" t="s">
        <v>98</v>
      </c>
    </row>
    <row r="9" spans="1:4" x14ac:dyDescent="0.3">
      <c r="A9" s="162" t="s">
        <v>143</v>
      </c>
      <c r="B9" s="166"/>
      <c r="C9" s="162" t="s">
        <v>98</v>
      </c>
    </row>
    <row r="10" spans="1:4" ht="15" customHeight="1" x14ac:dyDescent="0.3">
      <c r="A10" s="162" t="s">
        <v>144</v>
      </c>
      <c r="B10" s="166"/>
      <c r="C10" s="162" t="s">
        <v>98</v>
      </c>
    </row>
    <row r="11" spans="1:4" x14ac:dyDescent="0.3">
      <c r="A11" s="162" t="s">
        <v>145</v>
      </c>
      <c r="B11" s="165" t="e">
        <f>B7-B9-B10</f>
        <v>#DIV/0!</v>
      </c>
      <c r="C11" s="162" t="s">
        <v>98</v>
      </c>
    </row>
  </sheetData>
  <sheetProtection algorithmName="SHA-512" hashValue="OcBqEhvOG6ms7aDyyW7j6mWemHyuAK/PymmWJgJ6L8Ep6rVUsA8Z3QB2PdRRpUtbrvPDJwJrvPR5gR+CHE1cYw==" saltValue="48o5ABB7cFRKZpf584DYQg==" spinCount="100000" sheet="1" objects="1" scenarios="1"/>
  <dataValidations count="2">
    <dataValidation type="whole" allowBlank="1" showInputMessage="1" showErrorMessage="1" sqref="B5">
      <formula1>3</formula1>
      <formula2>9</formula2>
    </dataValidation>
    <dataValidation type="decimal" operator="lessThan" allowBlank="1" showInputMessage="1" showErrorMessage="1" sqref="B6">
      <formula1>2.6</formula1>
    </dataValidation>
  </dataValidations>
  <pageMargins left="0.7" right="0.7" top="0.78740157499999996" bottom="0.78740157499999996" header="0.3" footer="0.3"/>
  <pageSetup paperSize="9" orientation="portrait" r:id="rId1"/>
  <headerFooter>
    <oddFooter>&amp;LMinisterium für Ernährung, Ländlichen Raum und Verbraucherschutz&amp;RFAKT II G5 - Version 1, 17.11.2022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IV93"/>
  <sheetViews>
    <sheetView showGridLines="0" zoomScaleNormal="100" workbookViewId="0">
      <selection activeCell="M27" sqref="M27"/>
    </sheetView>
  </sheetViews>
  <sheetFormatPr baseColWidth="10" defaultColWidth="11.453125" defaultRowHeight="12.5" x14ac:dyDescent="0.35"/>
  <cols>
    <col min="1" max="1" width="1.54296875" style="9" customWidth="1"/>
    <col min="2" max="2" width="5.1796875" style="170" customWidth="1"/>
    <col min="3" max="4" width="7.1796875" style="9" customWidth="1"/>
    <col min="5" max="5" width="5.1796875" style="9" customWidth="1"/>
    <col min="6" max="6" width="2.54296875" style="9" customWidth="1"/>
    <col min="7" max="7" width="11.453125" style="9" customWidth="1"/>
    <col min="8" max="8" width="6.1796875" style="170" customWidth="1"/>
    <col min="9" max="9" width="2.54296875" style="170" customWidth="1"/>
    <col min="10" max="10" width="11.453125" style="9" customWidth="1"/>
    <col min="11" max="11" width="6.1796875" style="9" customWidth="1"/>
    <col min="12" max="12" width="2.54296875" style="9" customWidth="1"/>
    <col min="13" max="13" width="11.453125" style="9" customWidth="1"/>
    <col min="14" max="14" width="6.1796875" style="170" customWidth="1"/>
    <col min="15" max="15" width="11.453125" style="9" customWidth="1"/>
    <col min="16" max="16" width="6.1796875" style="9" customWidth="1"/>
    <col min="17" max="17" width="1.7265625" style="9" customWidth="1"/>
    <col min="18" max="18" width="14.26953125" style="9" customWidth="1"/>
    <col min="19" max="19" width="20" style="9" hidden="1" customWidth="1"/>
    <col min="20" max="20" width="27.54296875" style="9" hidden="1" customWidth="1"/>
    <col min="21" max="21" width="22.54296875" style="9" hidden="1" customWidth="1"/>
    <col min="22" max="22" width="4.453125" style="9" hidden="1" customWidth="1"/>
    <col min="23" max="23" width="12.54296875" style="9" hidden="1" customWidth="1"/>
    <col min="24" max="24" width="12.54296875" style="9" customWidth="1"/>
    <col min="25" max="16384" width="11.453125" style="9"/>
  </cols>
  <sheetData>
    <row r="1" spans="2:256" s="219" customFormat="1" ht="15" thickBot="1" x14ac:dyDescent="0.4"/>
    <row r="2" spans="2:256" s="219" customFormat="1" ht="14.5" x14ac:dyDescent="0.35">
      <c r="B2" s="144"/>
      <c r="C2" s="145"/>
      <c r="D2" s="145"/>
      <c r="E2" s="254"/>
      <c r="F2" s="254"/>
      <c r="G2" s="254"/>
      <c r="H2" s="254"/>
      <c r="I2" s="254"/>
      <c r="J2" s="254"/>
      <c r="K2" s="254"/>
      <c r="L2" s="254"/>
      <c r="M2" s="254"/>
      <c r="N2" s="254"/>
      <c r="O2" s="254"/>
      <c r="P2" s="254"/>
      <c r="Q2" s="254"/>
      <c r="R2" s="151"/>
    </row>
    <row r="3" spans="2:256" ht="15.5" x14ac:dyDescent="0.35">
      <c r="B3" s="255" t="s">
        <v>197</v>
      </c>
      <c r="C3" s="256"/>
      <c r="D3" s="256"/>
      <c r="E3" s="256"/>
      <c r="F3" s="256"/>
      <c r="G3" s="256"/>
      <c r="H3" s="256"/>
      <c r="I3" s="256"/>
      <c r="J3" s="256"/>
      <c r="K3" s="256"/>
      <c r="L3" s="256"/>
      <c r="M3" s="256"/>
      <c r="N3" s="256"/>
      <c r="O3" s="256"/>
      <c r="P3" s="256"/>
      <c r="Q3" s="256"/>
      <c r="R3" s="152"/>
    </row>
    <row r="4" spans="2:256" ht="15.5" x14ac:dyDescent="0.35">
      <c r="B4" s="147" t="s">
        <v>195</v>
      </c>
      <c r="C4" s="146"/>
      <c r="D4" s="256" t="s">
        <v>199</v>
      </c>
      <c r="E4" s="256"/>
      <c r="F4" s="256"/>
      <c r="G4" s="256"/>
      <c r="H4" s="256"/>
      <c r="I4" s="256"/>
      <c r="J4" s="256"/>
      <c r="K4" s="256"/>
      <c r="L4" s="256"/>
      <c r="M4" s="256"/>
      <c r="N4" s="256"/>
      <c r="O4" s="256"/>
      <c r="P4" s="256"/>
      <c r="Q4" s="256"/>
      <c r="R4" s="153"/>
    </row>
    <row r="5" spans="2:256" ht="13.5" thickBot="1" x14ac:dyDescent="0.4">
      <c r="B5" s="257"/>
      <c r="C5" s="258"/>
      <c r="D5" s="258"/>
      <c r="E5" s="258"/>
      <c r="F5" s="258"/>
      <c r="G5" s="258"/>
      <c r="H5" s="258"/>
      <c r="I5" s="258"/>
      <c r="J5" s="258"/>
      <c r="K5" s="258"/>
      <c r="L5" s="258"/>
      <c r="M5" s="258"/>
      <c r="N5" s="258"/>
      <c r="O5" s="258"/>
      <c r="P5" s="258"/>
      <c r="Q5" s="258"/>
      <c r="R5" s="153"/>
    </row>
    <row r="6" spans="2:256" ht="6.75" customHeight="1" x14ac:dyDescent="0.35">
      <c r="B6" s="10"/>
      <c r="C6" s="11"/>
      <c r="D6" s="11"/>
      <c r="E6" s="11"/>
      <c r="F6" s="11"/>
      <c r="G6" s="12"/>
      <c r="H6" s="13"/>
      <c r="I6" s="13"/>
      <c r="J6" s="14"/>
      <c r="K6" s="14"/>
      <c r="L6" s="14"/>
      <c r="M6" s="14"/>
      <c r="N6" s="14"/>
      <c r="O6" s="14"/>
      <c r="P6" s="14"/>
      <c r="Q6" s="11"/>
      <c r="R6" s="277"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4" x14ac:dyDescent="0.3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35">
      <c r="B8" s="19"/>
      <c r="C8" s="17"/>
      <c r="D8" s="17"/>
      <c r="E8" s="17"/>
      <c r="F8" s="17"/>
      <c r="G8" s="20"/>
      <c r="H8" s="20"/>
      <c r="I8" s="20"/>
      <c r="J8" s="20"/>
      <c r="K8" s="20"/>
      <c r="L8" s="20"/>
      <c r="M8" s="20"/>
      <c r="N8" s="20"/>
      <c r="O8" s="20"/>
      <c r="P8" s="20"/>
      <c r="Q8" s="21"/>
      <c r="R8" s="279"/>
    </row>
    <row r="9" spans="2:256" ht="15" customHeight="1" x14ac:dyDescent="0.35">
      <c r="B9" s="22" t="s">
        <v>34</v>
      </c>
      <c r="C9" s="23"/>
      <c r="D9" s="2"/>
      <c r="E9" s="17"/>
      <c r="F9" s="17"/>
      <c r="G9" s="18" t="s">
        <v>19</v>
      </c>
      <c r="H9" s="281"/>
      <c r="I9" s="281"/>
      <c r="J9" s="281"/>
      <c r="K9" s="281"/>
      <c r="L9" s="281"/>
      <c r="M9" s="281"/>
      <c r="N9" s="281"/>
      <c r="O9" s="281"/>
      <c r="P9" s="281"/>
      <c r="Q9" s="21"/>
      <c r="R9" s="24"/>
    </row>
    <row r="10" spans="2:256" ht="6.75" customHeight="1" x14ac:dyDescent="0.35">
      <c r="B10" s="19"/>
      <c r="C10" s="17"/>
      <c r="D10" s="17"/>
      <c r="E10" s="17"/>
      <c r="F10" s="17"/>
      <c r="G10" s="20"/>
      <c r="H10" s="20"/>
      <c r="I10" s="20"/>
      <c r="J10" s="20"/>
      <c r="K10" s="20"/>
      <c r="L10" s="20"/>
      <c r="M10" s="20"/>
      <c r="N10" s="20"/>
      <c r="O10" s="20"/>
      <c r="P10" s="20"/>
      <c r="Q10" s="21"/>
      <c r="R10" s="24"/>
    </row>
    <row r="11" spans="2:256" s="25" customFormat="1" ht="14.25" customHeight="1" x14ac:dyDescent="0.3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35">
      <c r="B12" s="19"/>
      <c r="C12" s="17"/>
      <c r="D12" s="17"/>
      <c r="E12" s="17"/>
      <c r="F12" s="17"/>
      <c r="G12" s="20"/>
      <c r="H12" s="20"/>
      <c r="I12" s="20"/>
      <c r="J12" s="20"/>
      <c r="K12" s="20"/>
      <c r="L12" s="20"/>
      <c r="M12" s="20"/>
      <c r="N12" s="20"/>
      <c r="O12" s="20"/>
      <c r="P12" s="20"/>
      <c r="Q12" s="21"/>
      <c r="R12" s="24"/>
      <c r="T12" s="30"/>
    </row>
    <row r="13" spans="2:256" ht="13" x14ac:dyDescent="0.35">
      <c r="B13" s="19"/>
      <c r="C13" s="17"/>
      <c r="D13" s="17"/>
      <c r="E13" s="17"/>
      <c r="F13" s="17"/>
      <c r="G13" s="20"/>
      <c r="H13" s="20"/>
      <c r="I13" s="20"/>
      <c r="J13" s="20"/>
      <c r="K13" s="20"/>
      <c r="L13" s="20"/>
      <c r="M13" s="33"/>
      <c r="N13" s="20"/>
      <c r="O13" s="20"/>
      <c r="P13" s="20"/>
      <c r="Q13" s="21"/>
      <c r="R13" s="24"/>
      <c r="T13" s="30"/>
    </row>
    <row r="14" spans="2:256" ht="16" x14ac:dyDescent="0.35">
      <c r="B14" s="28" t="s">
        <v>7</v>
      </c>
      <c r="C14" s="29" t="s">
        <v>35</v>
      </c>
      <c r="D14" s="30"/>
      <c r="E14" s="30"/>
      <c r="F14" s="30"/>
      <c r="G14" s="30"/>
      <c r="H14" s="174"/>
      <c r="I14" s="174"/>
      <c r="K14" s="31"/>
      <c r="N14" s="174"/>
      <c r="O14" s="30"/>
      <c r="P14" s="30"/>
      <c r="Q14" s="30"/>
      <c r="R14" s="24"/>
      <c r="T14" s="30"/>
    </row>
    <row r="15" spans="2:256" ht="14" x14ac:dyDescent="0.35">
      <c r="B15" s="28"/>
      <c r="C15" s="167" t="s">
        <v>37</v>
      </c>
      <c r="D15" s="167"/>
      <c r="E15" s="167"/>
      <c r="F15" s="167"/>
      <c r="G15" s="167"/>
      <c r="H15" s="167"/>
      <c r="I15" s="167"/>
      <c r="J15" s="34"/>
      <c r="K15" s="34"/>
      <c r="L15" s="35"/>
      <c r="M15" s="284"/>
      <c r="N15" s="284"/>
      <c r="O15" s="285"/>
      <c r="P15" s="285"/>
      <c r="Q15" s="30"/>
      <c r="R15" s="24"/>
    </row>
    <row r="16" spans="2:256" ht="14.5" x14ac:dyDescent="0.35">
      <c r="B16" s="36"/>
      <c r="C16" s="269" t="s">
        <v>36</v>
      </c>
      <c r="D16" s="269"/>
      <c r="E16" s="269"/>
      <c r="F16" s="269"/>
      <c r="G16" s="269"/>
      <c r="H16" s="269"/>
      <c r="I16" s="269"/>
      <c r="J16" s="269"/>
      <c r="K16" s="269"/>
      <c r="L16" s="37"/>
      <c r="M16" s="220"/>
      <c r="N16" s="95"/>
      <c r="O16" s="94">
        <f>SUM(J20:J20)</f>
        <v>0</v>
      </c>
      <c r="P16" s="38" t="s">
        <v>23</v>
      </c>
      <c r="Q16" s="30"/>
      <c r="R16" s="24"/>
    </row>
    <row r="17" spans="1:29" x14ac:dyDescent="0.35">
      <c r="B17" s="36"/>
      <c r="C17" s="30"/>
      <c r="D17" s="30"/>
      <c r="E17" s="30"/>
      <c r="F17" s="30"/>
      <c r="G17" s="21"/>
      <c r="H17" s="174"/>
      <c r="I17" s="174"/>
      <c r="J17" s="18"/>
      <c r="K17" s="18"/>
      <c r="L17" s="30"/>
      <c r="M17" s="30"/>
      <c r="N17" s="174"/>
      <c r="O17" s="30"/>
      <c r="P17" s="30"/>
      <c r="Q17" s="30"/>
      <c r="R17" s="24"/>
    </row>
    <row r="18" spans="1:29" ht="13" x14ac:dyDescent="0.35">
      <c r="B18" s="36"/>
      <c r="C18" s="270"/>
      <c r="D18" s="270"/>
      <c r="E18" s="270"/>
      <c r="F18" s="169"/>
      <c r="G18" s="263" t="s">
        <v>194</v>
      </c>
      <c r="H18" s="264"/>
      <c r="I18" s="264"/>
      <c r="J18" s="264"/>
      <c r="K18" s="265"/>
      <c r="L18" s="30"/>
      <c r="M18" s="263" t="s">
        <v>172</v>
      </c>
      <c r="N18" s="264"/>
      <c r="O18" s="264"/>
      <c r="P18" s="265"/>
      <c r="Q18" s="30"/>
      <c r="R18" s="24"/>
    </row>
    <row r="19" spans="1:29" ht="13" x14ac:dyDescent="0.35">
      <c r="B19" s="36"/>
      <c r="C19" s="270"/>
      <c r="D19" s="270"/>
      <c r="E19" s="270"/>
      <c r="F19" s="169"/>
      <c r="G19" s="272" t="s">
        <v>39</v>
      </c>
      <c r="H19" s="273"/>
      <c r="I19" s="172"/>
      <c r="J19" s="39"/>
      <c r="K19" s="40"/>
      <c r="L19" s="30"/>
      <c r="M19" s="272" t="s">
        <v>39</v>
      </c>
      <c r="N19" s="274"/>
      <c r="O19" s="171"/>
      <c r="P19" s="173"/>
      <c r="Q19" s="30"/>
      <c r="R19" s="24"/>
    </row>
    <row r="20" spans="1:29" ht="14.25" customHeight="1" x14ac:dyDescent="0.35">
      <c r="B20" s="36"/>
      <c r="C20" s="167"/>
      <c r="D20" s="262"/>
      <c r="E20" s="262"/>
      <c r="F20" s="167"/>
      <c r="G20" s="41">
        <v>7.5</v>
      </c>
      <c r="H20" s="68" t="s">
        <v>23</v>
      </c>
      <c r="I20" s="67"/>
      <c r="J20" s="221">
        <f>'Detail Ferkelerz. Abferkelstall'!F52</f>
        <v>0</v>
      </c>
      <c r="K20" s="42" t="s">
        <v>23</v>
      </c>
      <c r="L20" s="30"/>
      <c r="M20" s="97">
        <v>4.5</v>
      </c>
      <c r="N20" s="42" t="s">
        <v>23</v>
      </c>
      <c r="O20" s="221">
        <f>'Detail Ferkelerz. Abferkelstall'!Q52</f>
        <v>0</v>
      </c>
      <c r="P20" s="42" t="s">
        <v>23</v>
      </c>
      <c r="Q20" s="30"/>
      <c r="R20" s="24"/>
    </row>
    <row r="21" spans="1:29" ht="14.25" customHeight="1" x14ac:dyDescent="0.35">
      <c r="B21" s="36"/>
      <c r="C21" s="30"/>
      <c r="D21" s="30"/>
      <c r="E21" s="30"/>
      <c r="F21" s="30"/>
      <c r="G21" s="21"/>
      <c r="H21" s="174"/>
      <c r="I21" s="174"/>
      <c r="J21" s="18"/>
      <c r="K21" s="18"/>
      <c r="L21" s="30"/>
      <c r="M21" s="30"/>
      <c r="N21" s="174"/>
      <c r="O21" s="30"/>
      <c r="P21" s="30"/>
      <c r="Q21" s="30"/>
      <c r="R21" s="24"/>
    </row>
    <row r="22" spans="1:29" ht="14.25" customHeight="1" x14ac:dyDescent="0.35">
      <c r="B22" s="28" t="s">
        <v>8</v>
      </c>
      <c r="C22" s="29" t="s">
        <v>0</v>
      </c>
      <c r="D22" s="30"/>
      <c r="E22" s="30"/>
      <c r="F22" s="30"/>
      <c r="G22" s="30"/>
      <c r="H22" s="174"/>
      <c r="I22" s="174"/>
      <c r="J22" s="30"/>
      <c r="K22" s="30"/>
      <c r="L22" s="30"/>
      <c r="M22" s="30"/>
      <c r="N22" s="174"/>
      <c r="O22" s="30"/>
      <c r="P22" s="30"/>
      <c r="Q22" s="30"/>
      <c r="R22" s="24"/>
    </row>
    <row r="23" spans="1:29" ht="14.25" customHeight="1" x14ac:dyDescent="0.35">
      <c r="B23" s="28"/>
      <c r="C23" s="29"/>
      <c r="D23" s="30"/>
      <c r="E23" s="30"/>
      <c r="F23" s="30"/>
      <c r="G23" s="30"/>
      <c r="H23" s="174"/>
      <c r="I23" s="174"/>
      <c r="J23" s="30"/>
      <c r="K23" s="30"/>
      <c r="L23" s="30"/>
      <c r="M23" s="30"/>
      <c r="N23" s="174"/>
      <c r="O23" s="30"/>
      <c r="P23" s="30"/>
      <c r="Q23" s="30"/>
      <c r="R23" s="24"/>
      <c r="S23" s="1"/>
      <c r="T23" s="1"/>
      <c r="U23" s="1"/>
      <c r="V23" s="1"/>
      <c r="W23" s="1"/>
    </row>
    <row r="24" spans="1:29" ht="13.15" customHeight="1" x14ac:dyDescent="0.35">
      <c r="B24" s="43"/>
      <c r="C24" s="168"/>
      <c r="D24" s="168"/>
      <c r="E24" s="168"/>
      <c r="F24" s="168"/>
      <c r="G24" s="263" t="s">
        <v>170</v>
      </c>
      <c r="H24" s="264"/>
      <c r="I24" s="264"/>
      <c r="J24" s="264"/>
      <c r="K24" s="265"/>
      <c r="L24" s="168"/>
      <c r="M24" s="263" t="s">
        <v>28</v>
      </c>
      <c r="N24" s="264"/>
      <c r="O24" s="264"/>
      <c r="P24" s="265"/>
      <c r="Q24" s="168"/>
      <c r="R24" s="44"/>
      <c r="S24" s="1"/>
      <c r="T24" s="222">
        <f>IF(SUM(J20,O20)&gt;0,1,0)</f>
        <v>0</v>
      </c>
      <c r="U24" s="1"/>
      <c r="V24" s="1"/>
      <c r="W24" s="1"/>
    </row>
    <row r="25" spans="1:29" x14ac:dyDescent="0.35">
      <c r="B25" s="43"/>
      <c r="C25" s="168"/>
      <c r="D25" s="168"/>
      <c r="E25" s="168"/>
      <c r="F25" s="168"/>
      <c r="G25" s="266" t="s">
        <v>150</v>
      </c>
      <c r="H25" s="267"/>
      <c r="I25" s="168"/>
      <c r="J25" s="266" t="s">
        <v>154</v>
      </c>
      <c r="K25" s="268"/>
      <c r="L25" s="168"/>
      <c r="M25" s="266" t="s">
        <v>155</v>
      </c>
      <c r="N25" s="268"/>
      <c r="O25" s="266" t="s">
        <v>153</v>
      </c>
      <c r="P25" s="268"/>
      <c r="Q25" s="168"/>
      <c r="R25" s="44"/>
      <c r="S25" s="1"/>
      <c r="T25" s="222">
        <f>IF(SUM(J20:J20,O20:O20)&gt;0,1,0)</f>
        <v>0</v>
      </c>
      <c r="U25" s="1"/>
      <c r="V25" s="1"/>
      <c r="W25" s="1"/>
      <c r="AC25" s="25"/>
    </row>
    <row r="26" spans="1:29" x14ac:dyDescent="0.35">
      <c r="B26" s="43"/>
      <c r="C26" s="168"/>
      <c r="D26" s="168"/>
      <c r="E26" s="168"/>
      <c r="F26" s="168"/>
      <c r="G26" s="272" t="s">
        <v>26</v>
      </c>
      <c r="H26" s="273"/>
      <c r="I26" s="172"/>
      <c r="J26" s="272" t="s">
        <v>25</v>
      </c>
      <c r="K26" s="274"/>
      <c r="L26" s="168"/>
      <c r="M26" s="272" t="s">
        <v>26</v>
      </c>
      <c r="N26" s="274"/>
      <c r="O26" s="272" t="s">
        <v>25</v>
      </c>
      <c r="P26" s="274"/>
      <c r="Q26" s="168"/>
      <c r="R26" s="44"/>
      <c r="S26" s="1"/>
      <c r="T26" s="1"/>
      <c r="U26" s="1" t="s">
        <v>75</v>
      </c>
      <c r="V26" s="1"/>
      <c r="W26" s="1"/>
      <c r="AB26" s="9" t="s">
        <v>75</v>
      </c>
      <c r="AC26" s="25"/>
    </row>
    <row r="27" spans="1:29" ht="18" customHeight="1" x14ac:dyDescent="0.35">
      <c r="B27" s="36"/>
      <c r="C27" s="167"/>
      <c r="D27" s="262"/>
      <c r="E27" s="262"/>
      <c r="F27" s="167"/>
      <c r="G27" s="76"/>
      <c r="H27" s="68" t="s">
        <v>1</v>
      </c>
      <c r="I27" s="67"/>
      <c r="J27" s="69">
        <f>'Detail Ferkelerz. Abferkelstall'!G52</f>
        <v>0</v>
      </c>
      <c r="K27" s="42" t="s">
        <v>1</v>
      </c>
      <c r="L27" s="30"/>
      <c r="M27" s="76"/>
      <c r="N27" s="42" t="s">
        <v>1</v>
      </c>
      <c r="O27" s="69">
        <f>'Detail Ferkelerz. Abferkelstall'!R52</f>
        <v>0</v>
      </c>
      <c r="P27" s="42" t="s">
        <v>1</v>
      </c>
      <c r="Q27" s="30"/>
      <c r="R27" s="24"/>
      <c r="S27" s="1"/>
      <c r="T27" s="1"/>
      <c r="U27" s="1"/>
      <c r="V27" s="1"/>
      <c r="W27" s="1"/>
    </row>
    <row r="28" spans="1:29" ht="14.25" customHeight="1" x14ac:dyDescent="0.35">
      <c r="B28" s="36"/>
      <c r="C28" s="30"/>
      <c r="D28" s="30"/>
      <c r="E28" s="30"/>
      <c r="F28" s="30"/>
      <c r="G28" s="21"/>
      <c r="H28" s="174"/>
      <c r="I28" s="174"/>
      <c r="J28" s="18"/>
      <c r="K28" s="18"/>
      <c r="L28" s="30"/>
      <c r="M28" s="30"/>
      <c r="N28" s="174"/>
      <c r="O28" s="30"/>
      <c r="P28" s="30"/>
      <c r="Q28" s="30"/>
      <c r="R28" s="24"/>
      <c r="S28" s="1"/>
      <c r="T28" s="1"/>
      <c r="U28" s="1"/>
      <c r="V28" s="1"/>
      <c r="W28" s="1"/>
      <c r="AC28" s="25"/>
    </row>
    <row r="29" spans="1:29" ht="14.25" customHeight="1" x14ac:dyDescent="0.35">
      <c r="A29" s="45"/>
      <c r="B29" s="47" t="s">
        <v>9</v>
      </c>
      <c r="C29" s="29" t="s">
        <v>99</v>
      </c>
      <c r="D29" s="17"/>
      <c r="E29" s="17"/>
      <c r="F29" s="17"/>
      <c r="G29" s="30"/>
      <c r="H29" s="174"/>
      <c r="I29" s="174"/>
      <c r="J29" s="30"/>
      <c r="K29" s="30"/>
      <c r="L29" s="30"/>
      <c r="M29" s="30"/>
      <c r="N29" s="174"/>
      <c r="O29" s="30"/>
      <c r="P29" s="30"/>
      <c r="Q29" s="30"/>
      <c r="R29" s="24"/>
      <c r="S29" s="223"/>
      <c r="T29" s="1"/>
      <c r="U29" s="1"/>
      <c r="V29" s="1"/>
      <c r="W29" s="1"/>
      <c r="AC29" s="25"/>
    </row>
    <row r="30" spans="1:29" ht="14.5" x14ac:dyDescent="0.35">
      <c r="B30" s="36"/>
      <c r="C30" s="96" t="s">
        <v>156</v>
      </c>
      <c r="D30" s="30"/>
      <c r="E30" s="30"/>
      <c r="F30" s="30"/>
      <c r="G30" s="30"/>
      <c r="H30" s="9"/>
      <c r="I30" s="9"/>
      <c r="J30" s="30"/>
      <c r="K30" s="30"/>
      <c r="L30" s="30"/>
      <c r="N30" s="30"/>
      <c r="O30" s="70">
        <f>T34</f>
        <v>0</v>
      </c>
      <c r="P30" s="38" t="s">
        <v>1</v>
      </c>
      <c r="Q30" s="30"/>
      <c r="R30" s="24"/>
      <c r="S30" s="1"/>
      <c r="T30" s="1"/>
      <c r="U30" s="1"/>
      <c r="V30" s="1"/>
      <c r="W30" s="1"/>
      <c r="AC30" s="25"/>
    </row>
    <row r="31" spans="1:29" ht="14.5" x14ac:dyDescent="0.35">
      <c r="B31" s="36"/>
      <c r="C31" s="96" t="s">
        <v>157</v>
      </c>
      <c r="D31" s="30"/>
      <c r="E31" s="30"/>
      <c r="F31" s="30"/>
      <c r="G31" s="30"/>
      <c r="H31" s="9"/>
      <c r="I31" s="9"/>
      <c r="J31" s="30"/>
      <c r="K31" s="30"/>
      <c r="L31" s="30"/>
      <c r="M31" s="30"/>
      <c r="N31" s="30"/>
      <c r="O31" s="71"/>
      <c r="P31" s="38" t="s">
        <v>1</v>
      </c>
      <c r="Q31" s="30"/>
      <c r="R31" s="24"/>
      <c r="S31" s="1"/>
      <c r="T31" s="1"/>
      <c r="U31" s="1"/>
      <c r="V31" s="1"/>
      <c r="W31" s="1"/>
      <c r="AC31" s="25"/>
    </row>
    <row r="32" spans="1:29" ht="14.5" x14ac:dyDescent="0.35">
      <c r="B32" s="36"/>
      <c r="C32" s="218" t="s">
        <v>158</v>
      </c>
      <c r="D32" s="30"/>
      <c r="E32" s="30"/>
      <c r="F32" s="30"/>
      <c r="G32" s="21"/>
      <c r="H32" s="30"/>
      <c r="I32" s="30"/>
      <c r="J32" s="30"/>
      <c r="K32" s="30"/>
      <c r="L32" s="30"/>
      <c r="M32" s="30"/>
      <c r="N32" s="30"/>
      <c r="O32" s="70" t="e">
        <f>Allgemeines!B8*Allgemeines!B10</f>
        <v>#DIV/0!</v>
      </c>
      <c r="P32" s="38" t="s">
        <v>1</v>
      </c>
      <c r="Q32" s="30"/>
      <c r="R32" s="24"/>
      <c r="S32" s="1"/>
      <c r="T32" s="1"/>
      <c r="U32" s="1" t="s">
        <v>75</v>
      </c>
      <c r="V32" s="1"/>
      <c r="W32" s="1"/>
      <c r="AB32" s="9" t="s">
        <v>75</v>
      </c>
      <c r="AC32" s="25"/>
    </row>
    <row r="33" spans="1:29" s="45" customFormat="1" ht="14.25" customHeight="1" x14ac:dyDescent="0.35">
      <c r="A33" s="9"/>
      <c r="B33" s="36"/>
      <c r="C33" s="104" t="s">
        <v>159</v>
      </c>
      <c r="D33" s="30"/>
      <c r="E33" s="30"/>
      <c r="F33" s="30"/>
      <c r="G33" s="21"/>
      <c r="H33" s="174"/>
      <c r="I33" s="174"/>
      <c r="J33" s="18"/>
      <c r="K33" s="18"/>
      <c r="L33" s="30"/>
      <c r="M33" s="30"/>
      <c r="N33" s="174"/>
      <c r="O33" s="93" t="e">
        <f>(1-O32/O31)*100</f>
        <v>#DIV/0!</v>
      </c>
      <c r="P33" s="91" t="s">
        <v>110</v>
      </c>
      <c r="Q33" s="30"/>
      <c r="R33" s="24"/>
      <c r="S33" s="1"/>
      <c r="T33" s="223"/>
      <c r="U33" s="223"/>
      <c r="V33" s="223"/>
      <c r="W33" s="223"/>
      <c r="AC33" s="46"/>
    </row>
    <row r="34" spans="1:29" ht="13.5" customHeight="1" x14ac:dyDescent="0.35">
      <c r="B34" s="36"/>
      <c r="C34" s="30"/>
      <c r="D34" s="30"/>
      <c r="E34" s="30"/>
      <c r="F34" s="30"/>
      <c r="G34" s="21"/>
      <c r="H34" s="174"/>
      <c r="I34" s="174"/>
      <c r="J34" s="18"/>
      <c r="K34" s="18"/>
      <c r="L34" s="30"/>
      <c r="M34" s="30"/>
      <c r="N34" s="174"/>
      <c r="O34" s="30"/>
      <c r="P34" s="30"/>
      <c r="Q34" s="30"/>
      <c r="R34" s="24"/>
      <c r="S34" s="1"/>
      <c r="T34" s="224">
        <f>MIN(J27,O27)</f>
        <v>0</v>
      </c>
      <c r="U34" s="224">
        <f>MIN(G27,M27)</f>
        <v>0</v>
      </c>
      <c r="V34" s="1"/>
      <c r="W34" s="1"/>
    </row>
    <row r="35" spans="1:29" ht="15" customHeight="1" x14ac:dyDescent="0.35">
      <c r="B35" s="47" t="s">
        <v>12</v>
      </c>
      <c r="C35" s="29" t="s">
        <v>161</v>
      </c>
      <c r="D35" s="30"/>
      <c r="E35" s="30"/>
      <c r="F35" s="30"/>
      <c r="G35" s="30"/>
      <c r="H35" s="30"/>
      <c r="I35" s="30"/>
      <c r="J35" s="30"/>
      <c r="K35" s="30"/>
      <c r="L35" s="30"/>
      <c r="M35" s="30"/>
      <c r="N35" s="174"/>
      <c r="O35" s="239"/>
      <c r="P35" s="77"/>
      <c r="Q35" s="30"/>
      <c r="R35" s="24"/>
      <c r="S35" s="1"/>
      <c r="T35" s="225"/>
      <c r="U35" s="1"/>
      <c r="V35" s="1"/>
      <c r="W35" s="1"/>
    </row>
    <row r="36" spans="1:29" ht="13.5" customHeight="1" x14ac:dyDescent="0.35">
      <c r="B36" s="47"/>
      <c r="C36" s="88" t="s">
        <v>106</v>
      </c>
      <c r="D36" s="30"/>
      <c r="E36" s="30"/>
      <c r="F36" s="30"/>
      <c r="G36" s="30"/>
      <c r="H36" s="30"/>
      <c r="I36" s="30"/>
      <c r="J36" s="30"/>
      <c r="K36" s="30"/>
      <c r="L36" s="30"/>
      <c r="M36" s="30"/>
      <c r="N36" s="174"/>
      <c r="O36" s="3" t="str">
        <f>IF(S37=1,"",VLOOKUP(S37,$U$63:$V$65,2,FALSE))</f>
        <v/>
      </c>
      <c r="P36" s="78"/>
      <c r="Q36" s="30"/>
      <c r="R36" s="24"/>
      <c r="S36" s="1"/>
      <c r="T36" s="1"/>
      <c r="U36" s="1"/>
      <c r="V36" s="1"/>
      <c r="W36" s="1"/>
    </row>
    <row r="37" spans="1:29" ht="13.5" customHeight="1" x14ac:dyDescent="0.35">
      <c r="B37" s="36"/>
      <c r="C37" s="30"/>
      <c r="D37" s="30"/>
      <c r="E37" s="30"/>
      <c r="F37" s="30"/>
      <c r="G37" s="21"/>
      <c r="H37" s="174"/>
      <c r="I37" s="174"/>
      <c r="J37" s="18"/>
      <c r="K37" s="18"/>
      <c r="L37" s="30"/>
      <c r="M37" s="30"/>
      <c r="N37" s="174"/>
      <c r="O37" s="226"/>
      <c r="P37" s="31"/>
      <c r="Q37" s="30"/>
      <c r="R37" s="24"/>
      <c r="S37" s="1">
        <v>1</v>
      </c>
      <c r="T37" s="1"/>
      <c r="U37" s="1"/>
      <c r="V37" s="1"/>
      <c r="W37" s="1"/>
    </row>
    <row r="38" spans="1:29" ht="15" customHeight="1" x14ac:dyDescent="0.35">
      <c r="B38" s="47" t="s">
        <v>13</v>
      </c>
      <c r="C38" s="29" t="s">
        <v>103</v>
      </c>
      <c r="D38" s="30"/>
      <c r="E38" s="30"/>
      <c r="F38" s="30"/>
      <c r="G38" s="30"/>
      <c r="H38" s="30"/>
      <c r="I38" s="30"/>
      <c r="J38" s="30"/>
      <c r="K38" s="30"/>
      <c r="L38" s="30"/>
      <c r="M38" s="30"/>
      <c r="N38" s="174"/>
      <c r="O38" s="239"/>
      <c r="P38" s="77"/>
      <c r="Q38" s="30"/>
      <c r="R38" s="24"/>
      <c r="S38" s="1"/>
      <c r="T38" s="1"/>
      <c r="U38" s="1"/>
      <c r="V38" s="1"/>
      <c r="W38" s="1"/>
    </row>
    <row r="39" spans="1:29" ht="13.5" customHeight="1" x14ac:dyDescent="0.35">
      <c r="B39" s="47"/>
      <c r="C39" s="88" t="s">
        <v>111</v>
      </c>
      <c r="D39" s="30"/>
      <c r="E39" s="30"/>
      <c r="F39" s="30"/>
      <c r="G39" s="30"/>
      <c r="H39" s="30"/>
      <c r="I39" s="30"/>
      <c r="J39" s="30"/>
      <c r="K39" s="30"/>
      <c r="L39" s="30"/>
      <c r="M39" s="30"/>
      <c r="N39" s="174"/>
      <c r="O39" s="3" t="str">
        <f>IF(S40=1,"",VLOOKUP(S40,$U$63:$V$65,2,FALSE))</f>
        <v/>
      </c>
      <c r="P39" s="78"/>
      <c r="Q39" s="30"/>
      <c r="R39" s="24"/>
      <c r="S39" s="1"/>
      <c r="T39" s="1"/>
      <c r="U39" s="1"/>
      <c r="V39" s="1"/>
      <c r="W39" s="1"/>
    </row>
    <row r="40" spans="1:29" ht="13.5" customHeight="1" x14ac:dyDescent="0.35">
      <c r="B40" s="36"/>
      <c r="C40" s="30"/>
      <c r="D40" s="30"/>
      <c r="E40" s="30"/>
      <c r="F40" s="30"/>
      <c r="G40" s="21"/>
      <c r="H40" s="174"/>
      <c r="I40" s="174"/>
      <c r="J40" s="18"/>
      <c r="K40" s="18"/>
      <c r="L40" s="30"/>
      <c r="M40" s="30"/>
      <c r="N40" s="174"/>
      <c r="O40" s="226"/>
      <c r="P40" s="31"/>
      <c r="Q40" s="30"/>
      <c r="R40" s="24"/>
      <c r="S40" s="1">
        <v>1</v>
      </c>
      <c r="T40" s="1"/>
      <c r="U40" s="1"/>
      <c r="V40" s="1"/>
      <c r="W40" s="1"/>
    </row>
    <row r="41" spans="1:29" ht="15" customHeight="1" x14ac:dyDescent="0.35">
      <c r="B41" s="47" t="s">
        <v>16</v>
      </c>
      <c r="C41" s="29" t="s">
        <v>112</v>
      </c>
      <c r="D41" s="30"/>
      <c r="E41" s="30"/>
      <c r="F41" s="30"/>
      <c r="G41" s="30"/>
      <c r="H41" s="30"/>
      <c r="I41" s="30"/>
      <c r="J41" s="30"/>
      <c r="K41" s="30"/>
      <c r="L41" s="30"/>
      <c r="M41" s="30"/>
      <c r="N41" s="174"/>
      <c r="O41" s="226"/>
      <c r="P41" s="31"/>
      <c r="Q41" s="30"/>
      <c r="R41" s="24"/>
      <c r="S41" s="1"/>
      <c r="T41" s="1"/>
      <c r="U41" s="1"/>
      <c r="V41" s="1"/>
      <c r="W41" s="1"/>
    </row>
    <row r="42" spans="1:29" ht="13.5" customHeight="1" x14ac:dyDescent="0.35">
      <c r="B42" s="48"/>
      <c r="C42" s="88" t="s">
        <v>113</v>
      </c>
      <c r="D42" s="30"/>
      <c r="E42" s="30"/>
      <c r="F42" s="30"/>
      <c r="G42" s="30"/>
      <c r="H42" s="30"/>
      <c r="I42" s="30"/>
      <c r="J42" s="30"/>
      <c r="K42" s="30"/>
      <c r="L42" s="30"/>
      <c r="M42" s="30"/>
      <c r="N42" s="30"/>
      <c r="O42" s="3" t="str">
        <f>IF(S43=1,"",VLOOKUP(S43,$U$63:$V$65,2,FALSE))</f>
        <v/>
      </c>
      <c r="P42" s="78"/>
      <c r="Q42" s="30"/>
      <c r="R42" s="24"/>
      <c r="S42" s="1"/>
      <c r="T42" s="226"/>
      <c r="U42" s="1"/>
      <c r="V42" s="1"/>
      <c r="W42" s="1"/>
    </row>
    <row r="43" spans="1:29" ht="13.5" customHeight="1" x14ac:dyDescent="0.35">
      <c r="B43" s="36"/>
      <c r="C43" s="88" t="s">
        <v>114</v>
      </c>
      <c r="D43" s="30"/>
      <c r="E43" s="30"/>
      <c r="F43" s="30"/>
      <c r="G43" s="30"/>
      <c r="H43" s="30"/>
      <c r="I43" s="30"/>
      <c r="J43" s="30"/>
      <c r="K43" s="30"/>
      <c r="L43" s="30"/>
      <c r="M43" s="30"/>
      <c r="N43" s="30"/>
      <c r="O43" s="3" t="str">
        <f>IF(S44=1,"",VLOOKUP(S44,$U$63:$V$65,2,FALSE))</f>
        <v/>
      </c>
      <c r="P43" s="78"/>
      <c r="Q43" s="30"/>
      <c r="R43" s="24"/>
      <c r="S43" s="1">
        <v>1</v>
      </c>
      <c r="T43" s="1"/>
      <c r="U43" s="1"/>
      <c r="V43" s="1"/>
      <c r="W43" s="1"/>
    </row>
    <row r="44" spans="1:29" ht="13.5" customHeight="1" x14ac:dyDescent="0.35">
      <c r="B44" s="36"/>
      <c r="C44" s="88"/>
      <c r="D44" s="30"/>
      <c r="E44" s="30"/>
      <c r="F44" s="30"/>
      <c r="G44" s="30"/>
      <c r="H44" s="30"/>
      <c r="I44" s="30"/>
      <c r="J44" s="30"/>
      <c r="K44" s="30"/>
      <c r="L44" s="30"/>
      <c r="M44" s="30"/>
      <c r="N44" s="30"/>
      <c r="O44" s="90"/>
      <c r="P44" s="77"/>
      <c r="Q44" s="30"/>
      <c r="R44" s="24"/>
      <c r="S44" s="1">
        <v>1</v>
      </c>
      <c r="T44" s="1"/>
      <c r="U44" s="1"/>
      <c r="V44" s="1"/>
      <c r="W44" s="1"/>
    </row>
    <row r="45" spans="1:29" s="108" customFormat="1" ht="15" customHeight="1" x14ac:dyDescent="0.35">
      <c r="B45" s="47" t="s">
        <v>176</v>
      </c>
      <c r="C45" s="29" t="s">
        <v>177</v>
      </c>
      <c r="D45" s="109"/>
      <c r="E45" s="109"/>
      <c r="F45" s="109"/>
      <c r="G45" s="109"/>
      <c r="H45" s="109"/>
      <c r="I45" s="109"/>
      <c r="J45" s="109"/>
      <c r="K45" s="109"/>
      <c r="L45" s="109"/>
      <c r="M45" s="109"/>
      <c r="N45" s="110"/>
      <c r="O45" s="240"/>
      <c r="P45" s="111"/>
      <c r="Q45" s="109"/>
      <c r="R45" s="112"/>
      <c r="S45" s="227"/>
      <c r="T45" s="228"/>
      <c r="U45" s="228"/>
      <c r="V45" s="117"/>
      <c r="W45" s="117"/>
    </row>
    <row r="46" spans="1:29" s="108" customFormat="1" ht="13.5" customHeight="1" x14ac:dyDescent="0.35">
      <c r="B46" s="113"/>
      <c r="C46" s="114" t="s">
        <v>178</v>
      </c>
      <c r="D46" s="109"/>
      <c r="E46" s="109"/>
      <c r="F46" s="109"/>
      <c r="G46" s="109"/>
      <c r="H46" s="109"/>
      <c r="I46" s="109"/>
      <c r="J46" s="109"/>
      <c r="K46" s="109"/>
      <c r="L46" s="109"/>
      <c r="M46" s="109"/>
      <c r="N46" s="109"/>
      <c r="O46" s="115" t="str">
        <f>IF(S46=1,"",VLOOKUP(S46,$U$67:$V$69,2,FALSE))</f>
        <v/>
      </c>
      <c r="P46" s="116"/>
      <c r="Q46" s="109"/>
      <c r="R46" s="112"/>
      <c r="S46" s="117">
        <v>1</v>
      </c>
      <c r="T46" s="229"/>
      <c r="U46" s="228"/>
      <c r="V46" s="117"/>
      <c r="W46" s="117"/>
    </row>
    <row r="47" spans="1:29" s="108" customFormat="1" ht="13.5" customHeight="1" x14ac:dyDescent="0.35">
      <c r="B47" s="113"/>
      <c r="C47" s="114" t="s">
        <v>179</v>
      </c>
      <c r="D47" s="109"/>
      <c r="E47" s="109"/>
      <c r="F47" s="109"/>
      <c r="G47" s="109"/>
      <c r="H47" s="109"/>
      <c r="I47" s="109"/>
      <c r="J47" s="109"/>
      <c r="K47" s="109"/>
      <c r="L47" s="109"/>
      <c r="M47" s="109"/>
      <c r="N47" s="109"/>
      <c r="O47" s="115" t="str">
        <f t="shared" ref="O47:O53" si="0">IF(S47=1,"",VLOOKUP(S47,$U$67:$V$69,2,FALSE))</f>
        <v/>
      </c>
      <c r="P47" s="116"/>
      <c r="Q47" s="109"/>
      <c r="R47" s="112"/>
      <c r="S47" s="117">
        <v>1</v>
      </c>
      <c r="T47" s="228"/>
      <c r="U47" s="228"/>
      <c r="V47" s="117"/>
      <c r="W47" s="117"/>
    </row>
    <row r="48" spans="1:29" s="108" customFormat="1" ht="13.5" customHeight="1" x14ac:dyDescent="0.35">
      <c r="B48" s="113"/>
      <c r="C48" s="114" t="s">
        <v>180</v>
      </c>
      <c r="D48" s="109"/>
      <c r="E48" s="109"/>
      <c r="F48" s="109"/>
      <c r="G48" s="109"/>
      <c r="H48" s="109"/>
      <c r="I48" s="109"/>
      <c r="J48" s="109"/>
      <c r="K48" s="109"/>
      <c r="L48" s="109"/>
      <c r="M48" s="109"/>
      <c r="N48" s="109"/>
      <c r="O48" s="115" t="str">
        <f t="shared" si="0"/>
        <v/>
      </c>
      <c r="P48" s="116"/>
      <c r="Q48" s="109"/>
      <c r="R48" s="112"/>
      <c r="S48" s="117">
        <v>1</v>
      </c>
      <c r="T48" s="229"/>
      <c r="U48" s="228"/>
      <c r="V48" s="117"/>
      <c r="W48" s="117"/>
    </row>
    <row r="49" spans="2:23" s="108" customFormat="1" ht="13.5" customHeight="1" x14ac:dyDescent="0.35">
      <c r="B49" s="113"/>
      <c r="C49" s="114" t="s">
        <v>181</v>
      </c>
      <c r="D49" s="109"/>
      <c r="E49" s="109"/>
      <c r="F49" s="109"/>
      <c r="G49" s="109"/>
      <c r="H49" s="109"/>
      <c r="I49" s="109"/>
      <c r="J49" s="109"/>
      <c r="K49" s="109"/>
      <c r="L49" s="109"/>
      <c r="M49" s="109"/>
      <c r="N49" s="109"/>
      <c r="O49" s="115" t="str">
        <f t="shared" si="0"/>
        <v/>
      </c>
      <c r="P49" s="116"/>
      <c r="Q49" s="109"/>
      <c r="R49" s="112"/>
      <c r="S49" s="117">
        <v>1</v>
      </c>
      <c r="T49" s="228"/>
      <c r="U49" s="228"/>
      <c r="V49" s="117"/>
      <c r="W49" s="117"/>
    </row>
    <row r="50" spans="2:23" s="108" customFormat="1" ht="13.5" customHeight="1" x14ac:dyDescent="0.35">
      <c r="B50" s="113"/>
      <c r="C50" s="114" t="s">
        <v>182</v>
      </c>
      <c r="D50" s="109"/>
      <c r="E50" s="109"/>
      <c r="F50" s="109"/>
      <c r="G50" s="109"/>
      <c r="H50" s="109"/>
      <c r="I50" s="109"/>
      <c r="J50" s="109"/>
      <c r="K50" s="109"/>
      <c r="L50" s="109"/>
      <c r="M50" s="109"/>
      <c r="N50" s="109"/>
      <c r="O50" s="115" t="str">
        <f t="shared" si="0"/>
        <v/>
      </c>
      <c r="P50" s="116"/>
      <c r="Q50" s="109"/>
      <c r="R50" s="112"/>
      <c r="S50" s="117">
        <v>1</v>
      </c>
      <c r="T50" s="229"/>
      <c r="U50" s="228"/>
      <c r="V50" s="117"/>
      <c r="W50" s="117"/>
    </row>
    <row r="51" spans="2:23" s="108" customFormat="1" ht="13.5" customHeight="1" x14ac:dyDescent="0.35">
      <c r="B51" s="113"/>
      <c r="C51" s="114" t="s">
        <v>183</v>
      </c>
      <c r="D51" s="109"/>
      <c r="E51" s="109"/>
      <c r="F51" s="109"/>
      <c r="G51" s="109"/>
      <c r="H51" s="109"/>
      <c r="I51" s="109"/>
      <c r="J51" s="109"/>
      <c r="K51" s="109"/>
      <c r="L51" s="109"/>
      <c r="M51" s="109"/>
      <c r="N51" s="109"/>
      <c r="O51" s="115" t="str">
        <f t="shared" si="0"/>
        <v/>
      </c>
      <c r="P51" s="116"/>
      <c r="Q51" s="109"/>
      <c r="R51" s="112"/>
      <c r="S51" s="117">
        <v>1</v>
      </c>
      <c r="T51" s="228"/>
      <c r="U51" s="228"/>
      <c r="V51" s="117"/>
      <c r="W51" s="117"/>
    </row>
    <row r="52" spans="2:23" s="108" customFormat="1" ht="13.5" customHeight="1" x14ac:dyDescent="0.35">
      <c r="B52" s="113"/>
      <c r="C52" s="114" t="s">
        <v>184</v>
      </c>
      <c r="D52" s="109"/>
      <c r="E52" s="109"/>
      <c r="F52" s="109"/>
      <c r="G52" s="109"/>
      <c r="H52" s="109"/>
      <c r="I52" s="109"/>
      <c r="J52" s="109"/>
      <c r="K52" s="109"/>
      <c r="L52" s="109"/>
      <c r="M52" s="109"/>
      <c r="N52" s="109"/>
      <c r="O52" s="115" t="str">
        <f t="shared" si="0"/>
        <v/>
      </c>
      <c r="P52" s="116"/>
      <c r="Q52" s="109"/>
      <c r="R52" s="112"/>
      <c r="S52" s="117">
        <v>1</v>
      </c>
      <c r="T52" s="228"/>
      <c r="U52" s="228"/>
      <c r="V52" s="117"/>
      <c r="W52" s="117"/>
    </row>
    <row r="53" spans="2:23" s="108" customFormat="1" ht="13.5" customHeight="1" x14ac:dyDescent="0.35">
      <c r="B53" s="113"/>
      <c r="C53" s="114" t="s">
        <v>29</v>
      </c>
      <c r="D53" s="109"/>
      <c r="E53" s="275"/>
      <c r="F53" s="275"/>
      <c r="G53" s="275"/>
      <c r="H53" s="275"/>
      <c r="I53" s="275"/>
      <c r="J53" s="275"/>
      <c r="K53" s="275"/>
      <c r="L53" s="275"/>
      <c r="M53" s="275"/>
      <c r="N53" s="109"/>
      <c r="O53" s="115" t="str">
        <f t="shared" si="0"/>
        <v/>
      </c>
      <c r="P53" s="116"/>
      <c r="Q53" s="109"/>
      <c r="R53" s="112"/>
      <c r="S53" s="117">
        <v>1</v>
      </c>
      <c r="T53" s="229"/>
      <c r="U53" s="228"/>
      <c r="V53" s="117"/>
      <c r="W53" s="117"/>
    </row>
    <row r="54" spans="2:23" s="108" customFormat="1" ht="13.5" customHeight="1" x14ac:dyDescent="0.35">
      <c r="B54" s="113"/>
      <c r="C54" s="114"/>
      <c r="D54" s="109"/>
      <c r="E54" s="276"/>
      <c r="F54" s="276"/>
      <c r="G54" s="276"/>
      <c r="H54" s="276"/>
      <c r="I54" s="276"/>
      <c r="J54" s="276"/>
      <c r="K54" s="276"/>
      <c r="L54" s="276"/>
      <c r="M54" s="276"/>
      <c r="N54" s="109"/>
      <c r="O54" s="118"/>
      <c r="P54" s="119"/>
      <c r="Q54" s="109"/>
      <c r="R54" s="112"/>
      <c r="S54" s="117"/>
      <c r="T54" s="228"/>
      <c r="U54" s="228"/>
      <c r="V54" s="117"/>
      <c r="W54" s="117"/>
    </row>
    <row r="55" spans="2:23" s="108" customFormat="1" ht="13.5" customHeight="1" x14ac:dyDescent="0.35">
      <c r="B55" s="113"/>
      <c r="C55" s="114"/>
      <c r="D55" s="109"/>
      <c r="E55" s="109"/>
      <c r="F55" s="109"/>
      <c r="G55" s="120"/>
      <c r="H55" s="110"/>
      <c r="I55" s="110"/>
      <c r="J55" s="121"/>
      <c r="K55" s="121"/>
      <c r="L55" s="109"/>
      <c r="M55" s="109"/>
      <c r="N55" s="110"/>
      <c r="O55" s="118"/>
      <c r="P55" s="111"/>
      <c r="Q55" s="109"/>
      <c r="R55" s="112"/>
      <c r="S55" s="117"/>
      <c r="T55" s="229"/>
      <c r="U55" s="228"/>
      <c r="V55" s="117"/>
      <c r="W55" s="117"/>
    </row>
    <row r="56" spans="2:23" ht="15" customHeight="1" x14ac:dyDescent="0.35">
      <c r="B56" s="47" t="s">
        <v>191</v>
      </c>
      <c r="C56" s="29" t="s">
        <v>4</v>
      </c>
      <c r="D56" s="30"/>
      <c r="E56" s="30"/>
      <c r="F56" s="30"/>
      <c r="G56" s="30"/>
      <c r="H56" s="30"/>
      <c r="I56" s="30"/>
      <c r="J56" s="174"/>
      <c r="K56" s="174"/>
      <c r="L56" s="30"/>
      <c r="M56" s="30"/>
      <c r="N56" s="30"/>
      <c r="O56" s="226"/>
      <c r="P56" s="31"/>
      <c r="Q56" s="30"/>
      <c r="R56" s="24"/>
      <c r="S56" s="1"/>
      <c r="T56" s="226"/>
      <c r="U56" s="1"/>
      <c r="V56" s="1"/>
      <c r="W56" s="1"/>
    </row>
    <row r="57" spans="2:23" ht="13.5" customHeight="1" x14ac:dyDescent="0.35">
      <c r="B57" s="36"/>
      <c r="C57" s="167" t="s">
        <v>5</v>
      </c>
      <c r="D57" s="33"/>
      <c r="E57" s="33"/>
      <c r="F57" s="33"/>
      <c r="G57" s="33"/>
      <c r="H57" s="33"/>
      <c r="I57" s="33"/>
      <c r="J57" s="33"/>
      <c r="K57" s="33"/>
      <c r="L57" s="33"/>
      <c r="M57" s="33"/>
      <c r="N57" s="30"/>
      <c r="O57" s="3" t="str">
        <f>IF(S58=1,"",VLOOKUP(S58,$U$63:$V$65,2,FALSE))</f>
        <v/>
      </c>
      <c r="P57" s="78"/>
      <c r="Q57" s="30"/>
      <c r="R57" s="24"/>
      <c r="S57" s="1"/>
      <c r="T57" s="1"/>
      <c r="U57" s="1"/>
      <c r="V57" s="1"/>
      <c r="W57" s="1"/>
    </row>
    <row r="58" spans="2:23" ht="13.5" customHeight="1" x14ac:dyDescent="0.35">
      <c r="B58" s="36"/>
      <c r="C58" s="167" t="s">
        <v>17</v>
      </c>
      <c r="D58" s="33"/>
      <c r="E58" s="33"/>
      <c r="F58" s="33"/>
      <c r="G58" s="33"/>
      <c r="H58" s="33"/>
      <c r="I58" s="33"/>
      <c r="J58" s="33"/>
      <c r="K58" s="33"/>
      <c r="L58" s="33"/>
      <c r="M58" s="33"/>
      <c r="N58" s="30"/>
      <c r="O58" s="3" t="str">
        <f>IF(S59=1,"",VLOOKUP(S59,$U$63:$V$65,2,FALSE))</f>
        <v/>
      </c>
      <c r="P58" s="78"/>
      <c r="Q58" s="30"/>
      <c r="R58" s="24"/>
      <c r="S58" s="1">
        <v>1</v>
      </c>
      <c r="T58" s="230"/>
      <c r="U58" s="1"/>
      <c r="V58" s="1"/>
      <c r="W58" s="1"/>
    </row>
    <row r="59" spans="2:23" ht="13.5" customHeight="1" x14ac:dyDescent="0.35">
      <c r="B59" s="36"/>
      <c r="C59" s="167" t="s">
        <v>6</v>
      </c>
      <c r="D59" s="33"/>
      <c r="E59" s="33"/>
      <c r="F59" s="33"/>
      <c r="G59" s="33"/>
      <c r="H59" s="33"/>
      <c r="I59" s="33"/>
      <c r="J59" s="33"/>
      <c r="K59" s="33"/>
      <c r="L59" s="33"/>
      <c r="M59" s="33"/>
      <c r="N59" s="30"/>
      <c r="O59" s="3" t="str">
        <f>IF(S60=1,"",VLOOKUP(S60,$U$63:$V$65,2,FALSE))</f>
        <v/>
      </c>
      <c r="P59" s="78"/>
      <c r="Q59" s="30"/>
      <c r="R59" s="24"/>
      <c r="S59" s="1">
        <v>1</v>
      </c>
      <c r="T59" s="230"/>
      <c r="U59" s="1"/>
      <c r="V59" s="1"/>
      <c r="W59" s="1"/>
    </row>
    <row r="60" spans="2:23" ht="13.5" customHeight="1" x14ac:dyDescent="0.35">
      <c r="B60" s="36"/>
      <c r="C60" s="30"/>
      <c r="D60" s="30"/>
      <c r="E60" s="30"/>
      <c r="F60" s="30"/>
      <c r="G60" s="21"/>
      <c r="H60" s="174"/>
      <c r="I60" s="174"/>
      <c r="J60" s="18"/>
      <c r="K60" s="18"/>
      <c r="L60" s="30"/>
      <c r="M60" s="30"/>
      <c r="N60" s="174"/>
      <c r="O60" s="226"/>
      <c r="P60" s="30"/>
      <c r="Q60" s="30"/>
      <c r="R60" s="24"/>
      <c r="S60" s="1">
        <v>1</v>
      </c>
      <c r="T60" s="230"/>
      <c r="U60" s="1"/>
      <c r="V60" s="1"/>
      <c r="W60" s="1"/>
    </row>
    <row r="61" spans="2:23" x14ac:dyDescent="0.35">
      <c r="B61" s="49"/>
      <c r="C61" s="50"/>
      <c r="D61" s="50"/>
      <c r="E61" s="50"/>
      <c r="F61" s="50"/>
      <c r="G61" s="50"/>
      <c r="H61" s="50"/>
      <c r="I61" s="50"/>
      <c r="J61" s="50"/>
      <c r="K61" s="50"/>
      <c r="L61" s="50"/>
      <c r="M61" s="50"/>
      <c r="N61" s="50"/>
      <c r="O61" s="50"/>
      <c r="P61" s="50"/>
      <c r="Q61" s="50"/>
      <c r="R61" s="51"/>
      <c r="S61" s="1"/>
      <c r="T61" s="230"/>
      <c r="U61" s="1"/>
      <c r="V61" s="1"/>
      <c r="W61" s="1"/>
    </row>
    <row r="62" spans="2:23" ht="15" customHeight="1" x14ac:dyDescent="0.35">
      <c r="B62" s="52"/>
      <c r="C62" s="53" t="s">
        <v>33</v>
      </c>
      <c r="D62" s="54"/>
      <c r="E62" s="54"/>
      <c r="F62" s="54"/>
      <c r="G62" s="54"/>
      <c r="H62" s="54"/>
      <c r="I62" s="54"/>
      <c r="J62" s="54"/>
      <c r="K62" s="54"/>
      <c r="L62" s="54"/>
      <c r="M62" s="54"/>
      <c r="N62" s="55"/>
      <c r="O62" s="55"/>
      <c r="P62" s="55"/>
      <c r="Q62" s="55"/>
      <c r="R62" s="51" t="s">
        <v>15</v>
      </c>
      <c r="S62" s="1"/>
      <c r="T62" s="230"/>
      <c r="U62" s="1"/>
      <c r="V62" s="1"/>
      <c r="W62" s="1"/>
    </row>
    <row r="63" spans="2:23" x14ac:dyDescent="0.35">
      <c r="B63" s="52"/>
      <c r="C63" s="154" t="s">
        <v>200</v>
      </c>
      <c r="D63" s="57"/>
      <c r="E63" s="56"/>
      <c r="F63" s="56"/>
      <c r="G63" s="56"/>
      <c r="H63" s="56"/>
      <c r="I63" s="56"/>
      <c r="J63" s="56"/>
      <c r="K63" s="56"/>
      <c r="L63" s="56"/>
      <c r="M63" s="56"/>
      <c r="N63" s="58"/>
      <c r="O63" s="4"/>
      <c r="P63" s="55"/>
      <c r="Q63" s="55"/>
      <c r="R63" s="59"/>
      <c r="S63" s="1"/>
      <c r="T63" s="231"/>
      <c r="U63" s="232">
        <v>1</v>
      </c>
      <c r="V63" s="233"/>
      <c r="W63" s="1"/>
    </row>
    <row r="64" spans="2:23" ht="14.25" customHeight="1" x14ac:dyDescent="0.35">
      <c r="B64" s="52"/>
      <c r="C64" s="56"/>
      <c r="D64" s="56"/>
      <c r="E64" s="56"/>
      <c r="F64" s="56"/>
      <c r="G64" s="56"/>
      <c r="H64" s="56"/>
      <c r="I64" s="56"/>
      <c r="J64" s="56"/>
      <c r="K64" s="56"/>
      <c r="L64" s="56"/>
      <c r="M64" s="56"/>
      <c r="N64" s="56"/>
      <c r="O64" s="60"/>
      <c r="P64" s="55"/>
      <c r="Q64" s="55"/>
      <c r="R64" s="51"/>
      <c r="S64" s="1"/>
      <c r="T64" s="1"/>
      <c r="U64" s="234">
        <v>2</v>
      </c>
      <c r="V64" s="235" t="s">
        <v>2</v>
      </c>
      <c r="W64" s="1"/>
    </row>
    <row r="65" spans="2:23" x14ac:dyDescent="0.35">
      <c r="B65" s="52"/>
      <c r="C65" s="155" t="s">
        <v>202</v>
      </c>
      <c r="D65" s="56"/>
      <c r="E65" s="56"/>
      <c r="F65" s="56"/>
      <c r="G65" s="56"/>
      <c r="H65" s="56"/>
      <c r="I65" s="56"/>
      <c r="J65" s="56"/>
      <c r="K65" s="56"/>
      <c r="L65" s="56"/>
      <c r="M65" s="56"/>
      <c r="N65" s="58"/>
      <c r="O65" s="3"/>
      <c r="P65" s="61"/>
      <c r="Q65" s="55"/>
      <c r="R65" s="51" t="s">
        <v>30</v>
      </c>
      <c r="S65" s="1"/>
      <c r="T65" s="1"/>
      <c r="U65" s="236">
        <v>3</v>
      </c>
      <c r="V65" s="237" t="s">
        <v>3</v>
      </c>
      <c r="W65" s="1"/>
    </row>
    <row r="66" spans="2:23" ht="12.75" customHeight="1" x14ac:dyDescent="0.35">
      <c r="B66" s="52"/>
      <c r="C66" s="56"/>
      <c r="D66" s="56"/>
      <c r="E66" s="56"/>
      <c r="F66" s="56"/>
      <c r="G66" s="56"/>
      <c r="H66" s="56"/>
      <c r="I66" s="56"/>
      <c r="J66" s="56"/>
      <c r="K66" s="56"/>
      <c r="L66" s="56"/>
      <c r="M66" s="56"/>
      <c r="N66" s="56"/>
      <c r="O66" s="60"/>
      <c r="P66" s="55"/>
      <c r="Q66" s="55"/>
      <c r="R66" s="51"/>
      <c r="S66" s="1"/>
      <c r="T66" s="1"/>
      <c r="U66" s="1"/>
      <c r="V66" s="1"/>
      <c r="W66" s="1"/>
    </row>
    <row r="67" spans="2:23" x14ac:dyDescent="0.35">
      <c r="B67" s="52"/>
      <c r="C67" s="259" t="s">
        <v>201</v>
      </c>
      <c r="D67" s="260"/>
      <c r="E67" s="260"/>
      <c r="F67" s="260"/>
      <c r="G67" s="260"/>
      <c r="H67" s="260"/>
      <c r="I67" s="260"/>
      <c r="J67" s="260"/>
      <c r="K67" s="260"/>
      <c r="L67" s="260"/>
      <c r="M67" s="260"/>
      <c r="N67" s="261"/>
      <c r="O67" s="3"/>
      <c r="P67" s="61"/>
      <c r="Q67" s="55"/>
      <c r="R67" s="59"/>
      <c r="S67" s="1"/>
      <c r="T67" s="1"/>
      <c r="U67" s="1"/>
      <c r="V67" s="1"/>
      <c r="W67" s="1"/>
    </row>
    <row r="68" spans="2:23" ht="13" thickBot="1" x14ac:dyDescent="0.4">
      <c r="B68" s="62"/>
      <c r="C68" s="63"/>
      <c r="D68" s="63"/>
      <c r="E68" s="63"/>
      <c r="F68" s="63"/>
      <c r="G68" s="63"/>
      <c r="H68" s="63"/>
      <c r="I68" s="63"/>
      <c r="J68" s="63"/>
      <c r="K68" s="63"/>
      <c r="L68" s="63"/>
      <c r="M68" s="63"/>
      <c r="N68" s="63"/>
      <c r="O68" s="238"/>
      <c r="P68" s="64"/>
      <c r="Q68" s="65"/>
      <c r="R68" s="66"/>
      <c r="S68" s="1"/>
      <c r="T68" s="1"/>
      <c r="U68" s="1"/>
      <c r="V68" s="1"/>
      <c r="W68" s="1"/>
    </row>
    <row r="70" spans="2:23" ht="8.9" customHeight="1" x14ac:dyDescent="0.35">
      <c r="O70" s="271"/>
      <c r="P70" s="271"/>
      <c r="Q70" s="271"/>
      <c r="R70" s="271"/>
    </row>
    <row r="72" spans="2:23" ht="15" customHeight="1" x14ac:dyDescent="0.35"/>
    <row r="73" spans="2:23" ht="15" customHeight="1" x14ac:dyDescent="0.35"/>
    <row r="74" spans="2:23" ht="15" customHeight="1" x14ac:dyDescent="0.35"/>
    <row r="75" spans="2:23" ht="15" customHeight="1" x14ac:dyDescent="0.35"/>
    <row r="76" spans="2:23" ht="15" customHeight="1" x14ac:dyDescent="0.35"/>
    <row r="77" spans="2:23" ht="15" customHeight="1" x14ac:dyDescent="0.35"/>
    <row r="78" spans="2:23" ht="15" customHeight="1" x14ac:dyDescent="0.35"/>
    <row r="81" spans="2:14" ht="15" customHeight="1" x14ac:dyDescent="0.35"/>
    <row r="82" spans="2:14" ht="15" customHeight="1" x14ac:dyDescent="0.35"/>
    <row r="83" spans="2:14" ht="15" customHeight="1" x14ac:dyDescent="0.35">
      <c r="B83" s="9"/>
      <c r="H83" s="9"/>
      <c r="I83" s="9"/>
      <c r="N83" s="9"/>
    </row>
    <row r="84" spans="2:14" ht="8.9" customHeight="1" x14ac:dyDescent="0.35">
      <c r="B84" s="9"/>
      <c r="H84" s="9"/>
      <c r="I84" s="9"/>
      <c r="N84" s="9"/>
    </row>
    <row r="85" spans="2:14" ht="6.75" customHeight="1" x14ac:dyDescent="0.35">
      <c r="B85" s="9"/>
      <c r="H85" s="9"/>
      <c r="I85" s="9"/>
      <c r="N85" s="9"/>
    </row>
    <row r="87" spans="2:14" ht="14.25" customHeight="1" x14ac:dyDescent="0.35">
      <c r="B87" s="9"/>
      <c r="H87" s="9"/>
      <c r="I87" s="9"/>
      <c r="N87" s="9"/>
    </row>
    <row r="88" spans="2:14" ht="6.75" customHeight="1" x14ac:dyDescent="0.35">
      <c r="B88" s="9"/>
      <c r="H88" s="9"/>
      <c r="I88" s="9"/>
      <c r="N88" s="9"/>
    </row>
    <row r="89" spans="2:14" ht="14.25" customHeight="1" x14ac:dyDescent="0.35">
      <c r="B89" s="9"/>
      <c r="H89" s="9"/>
      <c r="I89" s="9"/>
      <c r="N89" s="9"/>
    </row>
    <row r="90" spans="2:14" ht="6.75" customHeight="1" x14ac:dyDescent="0.35">
      <c r="B90" s="9"/>
      <c r="H90" s="9"/>
      <c r="I90" s="9"/>
      <c r="N90" s="9"/>
    </row>
    <row r="91" spans="2:14" ht="14.25" customHeight="1" x14ac:dyDescent="0.35">
      <c r="B91" s="9"/>
      <c r="H91" s="9"/>
      <c r="I91" s="9"/>
      <c r="N91" s="9"/>
    </row>
    <row r="92" spans="2:14" ht="6.75" customHeight="1" x14ac:dyDescent="0.35">
      <c r="B92" s="9"/>
      <c r="H92" s="9"/>
      <c r="I92" s="9"/>
      <c r="N92" s="9"/>
    </row>
    <row r="93" spans="2:14" ht="11.15" customHeight="1" x14ac:dyDescent="0.35">
      <c r="B93" s="9"/>
      <c r="H93" s="9"/>
      <c r="I93" s="9"/>
      <c r="N93" s="9"/>
    </row>
  </sheetData>
  <sheetProtection algorithmName="SHA-512" hashValue="/fXuv/AGDjkW5oeRgX5+tp5Nk4BCWTgFCvUAYJTWEEf7a1UCAxZS+IAoTMBoE7YaPCW90N51K21RCGTWowrVxw==" saltValue="9bhK3Po190Eo7i0AUUwN2A==" spinCount="100000" sheet="1" objects="1" scenarios="1"/>
  <mergeCells count="33">
    <mergeCell ref="M18:P18"/>
    <mergeCell ref="C19:E19"/>
    <mergeCell ref="G19:H19"/>
    <mergeCell ref="M19:N19"/>
    <mergeCell ref="R6:R8"/>
    <mergeCell ref="H7:P7"/>
    <mergeCell ref="H9:P9"/>
    <mergeCell ref="B11:H11"/>
    <mergeCell ref="M15:N15"/>
    <mergeCell ref="O15:P15"/>
    <mergeCell ref="O70:R70"/>
    <mergeCell ref="G26:H26"/>
    <mergeCell ref="J26:K26"/>
    <mergeCell ref="M26:N26"/>
    <mergeCell ref="O26:P26"/>
    <mergeCell ref="E53:M53"/>
    <mergeCell ref="E54:M54"/>
    <mergeCell ref="E2:Q2"/>
    <mergeCell ref="B3:Q3"/>
    <mergeCell ref="D4:Q4"/>
    <mergeCell ref="B5:Q5"/>
    <mergeCell ref="C67:N67"/>
    <mergeCell ref="D27:E27"/>
    <mergeCell ref="G24:K24"/>
    <mergeCell ref="M24:P24"/>
    <mergeCell ref="G25:H25"/>
    <mergeCell ref="J25:K25"/>
    <mergeCell ref="M25:N25"/>
    <mergeCell ref="O25:P25"/>
    <mergeCell ref="D20:E20"/>
    <mergeCell ref="C16:K16"/>
    <mergeCell ref="C18:E18"/>
    <mergeCell ref="G18:K18"/>
  </mergeCells>
  <conditionalFormatting sqref="O33">
    <cfRule type="cellIs" dxfId="2"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27">
      <formula1>J27</formula1>
    </dataValidation>
    <dataValidation type="whole" operator="lessThanOrEqual" allowBlank="1" showInputMessage="1" showErrorMessage="1" sqref="M27">
      <formula1>O27</formula1>
    </dataValidation>
    <dataValidation type="whole" operator="lessThanOrEqual" allowBlank="1" showInputMessage="1" showErrorMessage="1" sqref="O31">
      <formula1>O30</formula1>
    </dataValidation>
  </dataValidations>
  <printOptions horizontalCentered="1"/>
  <pageMargins left="0.59055118110236227" right="0.59055118110236227" top="0.59055118110236227" bottom="0.59055118110236227" header="0.31496062992125984" footer="0.39370078740157483"/>
  <pageSetup paperSize="9" scale="76"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Drop Down 2">
              <controlPr locked="0" defaultSize="0" print="0" autoLine="0" autoPict="0">
                <anchor moveWithCells="1">
                  <from>
                    <xdr:col>14</xdr:col>
                    <xdr:colOff>0</xdr:colOff>
                    <xdr:row>35</xdr:row>
                    <xdr:rowOff>0</xdr:rowOff>
                  </from>
                  <to>
                    <xdr:col>15</xdr:col>
                    <xdr:colOff>0</xdr:colOff>
                    <xdr:row>36</xdr:row>
                    <xdr:rowOff>12700</xdr:rowOff>
                  </to>
                </anchor>
              </controlPr>
            </control>
          </mc:Choice>
        </mc:AlternateContent>
        <mc:AlternateContent xmlns:mc="http://schemas.openxmlformats.org/markup-compatibility/2006">
          <mc:Choice Requires="x14">
            <control shapeId="22531" r:id="rId5" name="Drop Down 3">
              <controlPr locked="0" defaultSize="0" print="0" autoLine="0" autoPict="0">
                <anchor moveWithCells="1">
                  <from>
                    <xdr:col>14</xdr:col>
                    <xdr:colOff>0</xdr:colOff>
                    <xdr:row>41</xdr:row>
                    <xdr:rowOff>0</xdr:rowOff>
                  </from>
                  <to>
                    <xdr:col>15</xdr:col>
                    <xdr:colOff>0</xdr:colOff>
                    <xdr:row>42</xdr:row>
                    <xdr:rowOff>12700</xdr:rowOff>
                  </to>
                </anchor>
              </controlPr>
            </control>
          </mc:Choice>
        </mc:AlternateContent>
        <mc:AlternateContent xmlns:mc="http://schemas.openxmlformats.org/markup-compatibility/2006">
          <mc:Choice Requires="x14">
            <control shapeId="22532" r:id="rId6" name="Drop Down 4">
              <controlPr locked="0" defaultSize="0" print="0" autoLine="0" autoPict="0">
                <anchor moveWithCells="1">
                  <from>
                    <xdr:col>14</xdr:col>
                    <xdr:colOff>0</xdr:colOff>
                    <xdr:row>42</xdr:row>
                    <xdr:rowOff>0</xdr:rowOff>
                  </from>
                  <to>
                    <xdr:col>15</xdr:col>
                    <xdr:colOff>0</xdr:colOff>
                    <xdr:row>43</xdr:row>
                    <xdr:rowOff>12700</xdr:rowOff>
                  </to>
                </anchor>
              </controlPr>
            </control>
          </mc:Choice>
        </mc:AlternateContent>
        <mc:AlternateContent xmlns:mc="http://schemas.openxmlformats.org/markup-compatibility/2006">
          <mc:Choice Requires="x14">
            <control shapeId="22538" r:id="rId7" name="Drop Down 10">
              <controlPr locked="0" defaultSize="0" print="0" autoLine="0" autoPict="0">
                <anchor moveWithCells="1">
                  <from>
                    <xdr:col>14</xdr:col>
                    <xdr:colOff>0</xdr:colOff>
                    <xdr:row>56</xdr:row>
                    <xdr:rowOff>0</xdr:rowOff>
                  </from>
                  <to>
                    <xdr:col>15</xdr:col>
                    <xdr:colOff>0</xdr:colOff>
                    <xdr:row>57</xdr:row>
                    <xdr:rowOff>12700</xdr:rowOff>
                  </to>
                </anchor>
              </controlPr>
            </control>
          </mc:Choice>
        </mc:AlternateContent>
        <mc:AlternateContent xmlns:mc="http://schemas.openxmlformats.org/markup-compatibility/2006">
          <mc:Choice Requires="x14">
            <control shapeId="22539" r:id="rId8" name="Drop Down 11">
              <controlPr locked="0" defaultSize="0" print="0" autoLine="0" autoPict="0">
                <anchor moveWithCells="1">
                  <from>
                    <xdr:col>14</xdr:col>
                    <xdr:colOff>0</xdr:colOff>
                    <xdr:row>57</xdr:row>
                    <xdr:rowOff>0</xdr:rowOff>
                  </from>
                  <to>
                    <xdr:col>15</xdr:col>
                    <xdr:colOff>0</xdr:colOff>
                    <xdr:row>58</xdr:row>
                    <xdr:rowOff>12700</xdr:rowOff>
                  </to>
                </anchor>
              </controlPr>
            </control>
          </mc:Choice>
        </mc:AlternateContent>
        <mc:AlternateContent xmlns:mc="http://schemas.openxmlformats.org/markup-compatibility/2006">
          <mc:Choice Requires="x14">
            <control shapeId="22540" r:id="rId9" name="Drop Down 12">
              <controlPr locked="0" defaultSize="0" print="0" autoLine="0" autoPict="0">
                <anchor moveWithCells="1">
                  <from>
                    <xdr:col>14</xdr:col>
                    <xdr:colOff>0</xdr:colOff>
                    <xdr:row>58</xdr:row>
                    <xdr:rowOff>0</xdr:rowOff>
                  </from>
                  <to>
                    <xdr:col>15</xdr:col>
                    <xdr:colOff>0</xdr:colOff>
                    <xdr:row>59</xdr:row>
                    <xdr:rowOff>12700</xdr:rowOff>
                  </to>
                </anchor>
              </controlPr>
            </control>
          </mc:Choice>
        </mc:AlternateContent>
        <mc:AlternateContent xmlns:mc="http://schemas.openxmlformats.org/markup-compatibility/2006">
          <mc:Choice Requires="x14">
            <control shapeId="22542" r:id="rId10" name="Drop Down 14">
              <controlPr locked="0" defaultSize="0" print="0" autoLine="0" autoPict="0">
                <anchor moveWithCells="1">
                  <from>
                    <xdr:col>14</xdr:col>
                    <xdr:colOff>0</xdr:colOff>
                    <xdr:row>38</xdr:row>
                    <xdr:rowOff>0</xdr:rowOff>
                  </from>
                  <to>
                    <xdr:col>15</xdr:col>
                    <xdr:colOff>0</xdr:colOff>
                    <xdr:row>39</xdr:row>
                    <xdr:rowOff>12700</xdr:rowOff>
                  </to>
                </anchor>
              </controlPr>
            </control>
          </mc:Choice>
        </mc:AlternateContent>
        <mc:AlternateContent xmlns:mc="http://schemas.openxmlformats.org/markup-compatibility/2006">
          <mc:Choice Requires="x14">
            <control shapeId="22560" r:id="rId11" name="Drop Down 32">
              <controlPr locked="0" defaultSize="0" print="0" autoLine="0" autoPict="0">
                <anchor moveWithCells="1">
                  <from>
                    <xdr:col>14</xdr:col>
                    <xdr:colOff>0</xdr:colOff>
                    <xdr:row>44</xdr:row>
                    <xdr:rowOff>171450</xdr:rowOff>
                  </from>
                  <to>
                    <xdr:col>15</xdr:col>
                    <xdr:colOff>0</xdr:colOff>
                    <xdr:row>45</xdr:row>
                    <xdr:rowOff>165100</xdr:rowOff>
                  </to>
                </anchor>
              </controlPr>
            </control>
          </mc:Choice>
        </mc:AlternateContent>
        <mc:AlternateContent xmlns:mc="http://schemas.openxmlformats.org/markup-compatibility/2006">
          <mc:Choice Requires="x14">
            <control shapeId="22561" r:id="rId12" name="Drop Down 33">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2" r:id="rId13" name="Drop Down 34">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3" r:id="rId14" name="Drop Down 35">
              <controlPr locked="0" defaultSize="0" print="0" autoLine="0" autoPict="0">
                <anchor moveWithCells="1">
                  <from>
                    <xdr:col>14</xdr:col>
                    <xdr:colOff>0</xdr:colOff>
                    <xdr:row>47</xdr:row>
                    <xdr:rowOff>0</xdr:rowOff>
                  </from>
                  <to>
                    <xdr:col>15</xdr:col>
                    <xdr:colOff>0</xdr:colOff>
                    <xdr:row>48</xdr:row>
                    <xdr:rowOff>19050</xdr:rowOff>
                  </to>
                </anchor>
              </controlPr>
            </control>
          </mc:Choice>
        </mc:AlternateContent>
        <mc:AlternateContent xmlns:mc="http://schemas.openxmlformats.org/markup-compatibility/2006">
          <mc:Choice Requires="x14">
            <control shapeId="22564" r:id="rId15" name="Drop Down 36">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5" r:id="rId16" name="Drop Down 37">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6" r:id="rId17" name="Drop Down 38">
              <controlPr locked="0" defaultSize="0" print="0" autoLine="0" autoPict="0">
                <anchor moveWithCells="1">
                  <from>
                    <xdr:col>14</xdr:col>
                    <xdr:colOff>0</xdr:colOff>
                    <xdr:row>49</xdr:row>
                    <xdr:rowOff>0</xdr:rowOff>
                  </from>
                  <to>
                    <xdr:col>15</xdr:col>
                    <xdr:colOff>0</xdr:colOff>
                    <xdr:row>50</xdr:row>
                    <xdr:rowOff>19050</xdr:rowOff>
                  </to>
                </anchor>
              </controlPr>
            </control>
          </mc:Choice>
        </mc:AlternateContent>
        <mc:AlternateContent xmlns:mc="http://schemas.openxmlformats.org/markup-compatibility/2006">
          <mc:Choice Requires="x14">
            <control shapeId="22567" r:id="rId18" name="Drop Down 39">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8" r:id="rId19" name="Drop Down 40">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9" r:id="rId20" name="Drop Down 41">
              <controlPr locked="0" defaultSize="0" print="0" autoLine="0" autoPict="0">
                <anchor moveWithCells="1">
                  <from>
                    <xdr:col>14</xdr:col>
                    <xdr:colOff>0</xdr:colOff>
                    <xdr:row>51</xdr:row>
                    <xdr:rowOff>165100</xdr:rowOff>
                  </from>
                  <to>
                    <xdr:col>15</xdr:col>
                    <xdr:colOff>0</xdr:colOff>
                    <xdr:row>53</xdr:row>
                    <xdr:rowOff>0</xdr:rowOff>
                  </to>
                </anchor>
              </controlPr>
            </control>
          </mc:Choice>
        </mc:AlternateContent>
        <mc:AlternateContent xmlns:mc="http://schemas.openxmlformats.org/markup-compatibility/2006">
          <mc:Choice Requires="x14">
            <control shapeId="22570" r:id="rId21" name="Drop Down 42">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1" r:id="rId22" name="Drop Down 43">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2" r:id="rId23" name="Drop Down 44">
              <controlPr locked="0" defaultSize="0" print="0" autoLine="0" autoPict="0">
                <anchor moveWithCells="1">
                  <from>
                    <xdr:col>13</xdr:col>
                    <xdr:colOff>412750</xdr:colOff>
                    <xdr:row>45</xdr:row>
                    <xdr:rowOff>152400</xdr:rowOff>
                  </from>
                  <to>
                    <xdr:col>15</xdr:col>
                    <xdr:colOff>0</xdr:colOff>
                    <xdr:row>46</xdr:row>
                    <xdr:rowOff>165100</xdr:rowOff>
                  </to>
                </anchor>
              </controlPr>
            </control>
          </mc:Choice>
        </mc:AlternateContent>
        <mc:AlternateContent xmlns:mc="http://schemas.openxmlformats.org/markup-compatibility/2006">
          <mc:Choice Requires="x14">
            <control shapeId="22573" r:id="rId24" name="Drop Down 45">
              <controlPr locked="0" defaultSize="0" print="0" autoLine="0" autoPict="0">
                <anchor moveWithCells="1">
                  <from>
                    <xdr:col>14</xdr:col>
                    <xdr:colOff>0</xdr:colOff>
                    <xdr:row>46</xdr:row>
                    <xdr:rowOff>152400</xdr:rowOff>
                  </from>
                  <to>
                    <xdr:col>15</xdr:col>
                    <xdr:colOff>0</xdr:colOff>
                    <xdr:row>47</xdr:row>
                    <xdr:rowOff>165100</xdr:rowOff>
                  </to>
                </anchor>
              </controlPr>
            </control>
          </mc:Choice>
        </mc:AlternateContent>
        <mc:AlternateContent xmlns:mc="http://schemas.openxmlformats.org/markup-compatibility/2006">
          <mc:Choice Requires="x14">
            <control shapeId="22574" r:id="rId25" name="Drop Down 46">
              <controlPr locked="0" defaultSize="0" print="0" autoLine="0" autoPict="0">
                <anchor moveWithCells="1">
                  <from>
                    <xdr:col>14</xdr:col>
                    <xdr:colOff>0</xdr:colOff>
                    <xdr:row>47</xdr:row>
                    <xdr:rowOff>152400</xdr:rowOff>
                  </from>
                  <to>
                    <xdr:col>15</xdr:col>
                    <xdr:colOff>0</xdr:colOff>
                    <xdr:row>48</xdr:row>
                    <xdr:rowOff>165100</xdr:rowOff>
                  </to>
                </anchor>
              </controlPr>
            </control>
          </mc:Choice>
        </mc:AlternateContent>
        <mc:AlternateContent xmlns:mc="http://schemas.openxmlformats.org/markup-compatibility/2006">
          <mc:Choice Requires="x14">
            <control shapeId="22575" r:id="rId26" name="Drop Down 47">
              <controlPr locked="0" defaultSize="0" print="0" autoLine="0" autoPict="0">
                <anchor moveWithCells="1">
                  <from>
                    <xdr:col>14</xdr:col>
                    <xdr:colOff>0</xdr:colOff>
                    <xdr:row>48</xdr:row>
                    <xdr:rowOff>152400</xdr:rowOff>
                  </from>
                  <to>
                    <xdr:col>15</xdr:col>
                    <xdr:colOff>0</xdr:colOff>
                    <xdr:row>49</xdr:row>
                    <xdr:rowOff>165100</xdr:rowOff>
                  </to>
                </anchor>
              </controlPr>
            </control>
          </mc:Choice>
        </mc:AlternateContent>
        <mc:AlternateContent xmlns:mc="http://schemas.openxmlformats.org/markup-compatibility/2006">
          <mc:Choice Requires="x14">
            <control shapeId="22576" r:id="rId27" name="Drop Down 48">
              <controlPr locked="0" defaultSize="0" print="0" autoLine="0" autoPict="0">
                <anchor moveWithCells="1">
                  <from>
                    <xdr:col>14</xdr:col>
                    <xdr:colOff>0</xdr:colOff>
                    <xdr:row>49</xdr:row>
                    <xdr:rowOff>152400</xdr:rowOff>
                  </from>
                  <to>
                    <xdr:col>15</xdr:col>
                    <xdr:colOff>0</xdr:colOff>
                    <xdr:row>50</xdr:row>
                    <xdr:rowOff>165100</xdr:rowOff>
                  </to>
                </anchor>
              </controlPr>
            </control>
          </mc:Choice>
        </mc:AlternateContent>
        <mc:AlternateContent xmlns:mc="http://schemas.openxmlformats.org/markup-compatibility/2006">
          <mc:Choice Requires="x14">
            <control shapeId="22577" r:id="rId28" name="Drop Down 49">
              <controlPr locked="0" defaultSize="0" print="0" autoLine="0" autoPict="0">
                <anchor moveWithCells="1">
                  <from>
                    <xdr:col>14</xdr:col>
                    <xdr:colOff>0</xdr:colOff>
                    <xdr:row>50</xdr:row>
                    <xdr:rowOff>152400</xdr:rowOff>
                  </from>
                  <to>
                    <xdr:col>15</xdr:col>
                    <xdr:colOff>0</xdr:colOff>
                    <xdr:row>51</xdr:row>
                    <xdr:rowOff>165100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F76"/>
  <sheetViews>
    <sheetView showGridLines="0" zoomScaleNormal="100" zoomScaleSheetLayoutView="100" workbookViewId="0">
      <selection activeCell="C8" sqref="C1:C1048576"/>
    </sheetView>
  </sheetViews>
  <sheetFormatPr baseColWidth="10" defaultColWidth="11.453125" defaultRowHeight="14" x14ac:dyDescent="0.3"/>
  <cols>
    <col min="1" max="1" width="2.1796875" style="176" bestFit="1" customWidth="1"/>
    <col min="2" max="2" width="7.7265625" style="176" customWidth="1"/>
    <col min="3" max="3" width="10.7265625" style="217" customWidth="1"/>
    <col min="4" max="5" width="10.7265625" style="176" customWidth="1"/>
    <col min="6" max="6" width="14.7265625" style="176" customWidth="1"/>
    <col min="7" max="7" width="12.453125" style="176" customWidth="1"/>
    <col min="8" max="8" width="10.26953125" style="176" customWidth="1"/>
    <col min="9" max="9" width="10.1796875" style="128" hidden="1" customWidth="1"/>
    <col min="10" max="10" width="9.81640625" style="128" hidden="1" customWidth="1"/>
    <col min="11" max="11" width="22.26953125" style="176" customWidth="1"/>
    <col min="12" max="12" width="9" style="176" customWidth="1"/>
    <col min="13" max="13" width="11" style="176" customWidth="1"/>
    <col min="14" max="14" width="13.54296875" style="176" customWidth="1"/>
    <col min="15" max="16" width="10.7265625" style="176" customWidth="1"/>
    <col min="17" max="17" width="14.7265625" style="176" customWidth="1"/>
    <col min="18" max="18" width="9.1796875" style="176" customWidth="1"/>
    <col min="19" max="19" width="12.1796875" style="176" customWidth="1"/>
    <col min="20" max="20" width="10.1796875" style="128" hidden="1" customWidth="1"/>
    <col min="21" max="21" width="9.81640625" style="128" hidden="1" customWidth="1"/>
    <col min="22" max="22" width="10.7265625" style="176" customWidth="1"/>
    <col min="23" max="23" width="4.7265625" style="176" customWidth="1"/>
    <col min="24" max="24" width="9.7265625" style="180" customWidth="1"/>
    <col min="25" max="25" width="11.453125" style="180"/>
    <col min="26" max="27" width="18.54296875" style="180" customWidth="1"/>
    <col min="28" max="32" width="11.453125" style="180"/>
    <col min="33" max="16384" width="11.453125" style="176"/>
  </cols>
  <sheetData>
    <row r="1" spans="2:32" ht="20" x14ac:dyDescent="0.4">
      <c r="B1" s="177" t="s">
        <v>59</v>
      </c>
      <c r="C1" s="178"/>
      <c r="D1" s="179"/>
      <c r="E1" s="179"/>
      <c r="F1" s="179"/>
      <c r="G1" s="179"/>
      <c r="H1" s="179"/>
    </row>
    <row r="3" spans="2:32" x14ac:dyDescent="0.3">
      <c r="B3" s="180"/>
      <c r="C3" s="181"/>
      <c r="D3" s="180"/>
      <c r="E3" s="180"/>
      <c r="F3" s="180"/>
      <c r="G3" s="180"/>
      <c r="H3" s="180"/>
      <c r="N3" s="180"/>
      <c r="O3" s="180"/>
      <c r="P3" s="180"/>
      <c r="Q3" s="180"/>
      <c r="R3" s="180"/>
      <c r="S3" s="180"/>
      <c r="V3" s="180"/>
      <c r="W3" s="180"/>
    </row>
    <row r="4" spans="2:32" ht="15.5" x14ac:dyDescent="0.35">
      <c r="B4" s="183" t="s">
        <v>169</v>
      </c>
      <c r="C4" s="184"/>
      <c r="D4" s="185"/>
      <c r="E4" s="161"/>
      <c r="F4" s="186" t="s">
        <v>69</v>
      </c>
      <c r="G4" s="187">
        <v>7.5</v>
      </c>
      <c r="H4" s="188" t="s">
        <v>68</v>
      </c>
      <c r="L4" s="183" t="s">
        <v>60</v>
      </c>
      <c r="O4" s="185"/>
      <c r="P4" s="161"/>
      <c r="Q4" s="186" t="s">
        <v>69</v>
      </c>
      <c r="R4" s="187">
        <v>4.5</v>
      </c>
      <c r="S4" s="188" t="s">
        <v>68</v>
      </c>
      <c r="X4" s="161"/>
      <c r="Y4" s="161"/>
      <c r="Z4" s="161"/>
      <c r="AA4" s="161"/>
      <c r="AB4" s="161"/>
      <c r="AC4" s="161"/>
      <c r="AD4" s="161"/>
    </row>
    <row r="5" spans="2:32" ht="16" thickBot="1" x14ac:dyDescent="0.4">
      <c r="B5" s="191"/>
      <c r="C5" s="184"/>
      <c r="D5" s="185"/>
      <c r="E5" s="161"/>
      <c r="F5" s="161"/>
      <c r="G5" s="161"/>
      <c r="H5" s="161"/>
      <c r="I5" s="138"/>
      <c r="J5" s="138"/>
      <c r="K5" s="161"/>
      <c r="L5" s="161"/>
      <c r="N5" s="191"/>
      <c r="O5" s="185"/>
      <c r="P5" s="161"/>
      <c r="Q5" s="161"/>
      <c r="R5" s="161"/>
      <c r="S5" s="161"/>
      <c r="T5" s="138"/>
      <c r="U5" s="138"/>
      <c r="V5" s="161"/>
      <c r="W5" s="161"/>
      <c r="X5" s="161"/>
      <c r="Y5" s="161"/>
      <c r="Z5" s="161"/>
      <c r="AA5" s="161"/>
      <c r="AB5" s="161"/>
      <c r="AC5" s="161"/>
      <c r="AD5" s="161"/>
    </row>
    <row r="6" spans="2:32" ht="48" customHeight="1" x14ac:dyDescent="0.3">
      <c r="B6" s="192" t="s">
        <v>65</v>
      </c>
      <c r="C6" s="193" t="s">
        <v>187</v>
      </c>
      <c r="D6" s="194" t="s">
        <v>61</v>
      </c>
      <c r="E6" s="194" t="s">
        <v>62</v>
      </c>
      <c r="F6" s="195" t="s">
        <v>63</v>
      </c>
      <c r="G6" s="295" t="s">
        <v>64</v>
      </c>
      <c r="H6" s="296"/>
      <c r="I6" s="129" t="s">
        <v>188</v>
      </c>
      <c r="J6" s="130" t="s">
        <v>189</v>
      </c>
      <c r="L6" s="192" t="s">
        <v>65</v>
      </c>
      <c r="M6" s="194" t="s">
        <v>61</v>
      </c>
      <c r="N6" s="194" t="s">
        <v>62</v>
      </c>
      <c r="O6" s="195" t="s">
        <v>63</v>
      </c>
      <c r="P6" s="196" t="s">
        <v>73</v>
      </c>
      <c r="Q6" s="241" t="s">
        <v>192</v>
      </c>
      <c r="R6" s="295" t="s">
        <v>64</v>
      </c>
      <c r="S6" s="296"/>
      <c r="T6" s="129" t="s">
        <v>188</v>
      </c>
      <c r="U6" s="130" t="s">
        <v>189</v>
      </c>
      <c r="V6" s="197"/>
      <c r="W6" s="199"/>
      <c r="X6" s="200"/>
      <c r="Y6" s="197"/>
      <c r="Z6" s="197"/>
      <c r="AA6" s="197"/>
      <c r="AB6" s="200"/>
      <c r="AE6" s="176"/>
      <c r="AF6" s="176"/>
    </row>
    <row r="7" spans="2:32" ht="18" x14ac:dyDescent="0.3">
      <c r="B7" s="201"/>
      <c r="C7" s="202" t="s">
        <v>72</v>
      </c>
      <c r="D7" s="203" t="s">
        <v>71</v>
      </c>
      <c r="E7" s="203" t="s">
        <v>71</v>
      </c>
      <c r="F7" s="203" t="s">
        <v>70</v>
      </c>
      <c r="G7" s="297" t="s">
        <v>72</v>
      </c>
      <c r="H7" s="298"/>
      <c r="I7" s="141" t="s">
        <v>70</v>
      </c>
      <c r="J7" s="132" t="s">
        <v>72</v>
      </c>
      <c r="L7" s="201"/>
      <c r="M7" s="203" t="s">
        <v>71</v>
      </c>
      <c r="N7" s="203" t="s">
        <v>71</v>
      </c>
      <c r="O7" s="203" t="s">
        <v>70</v>
      </c>
      <c r="P7" s="203" t="s">
        <v>70</v>
      </c>
      <c r="Q7" s="204" t="s">
        <v>70</v>
      </c>
      <c r="R7" s="297" t="s">
        <v>72</v>
      </c>
      <c r="S7" s="298"/>
      <c r="T7" s="141" t="s">
        <v>70</v>
      </c>
      <c r="U7" s="132" t="s">
        <v>72</v>
      </c>
      <c r="V7" s="197"/>
      <c r="W7" s="199"/>
      <c r="X7" s="200"/>
      <c r="Y7" s="197"/>
      <c r="Z7" s="197"/>
      <c r="AA7" s="197"/>
      <c r="AB7" s="200"/>
      <c r="AE7" s="176"/>
      <c r="AF7" s="176"/>
    </row>
    <row r="8" spans="2:32" x14ac:dyDescent="0.3">
      <c r="B8" s="205">
        <v>1</v>
      </c>
      <c r="C8" s="125"/>
      <c r="D8" s="73"/>
      <c r="E8" s="73"/>
      <c r="F8" s="242">
        <f>D8*E8</f>
        <v>0</v>
      </c>
      <c r="G8" s="291">
        <f>IF(F8&gt;$G$4,1,0)</f>
        <v>0</v>
      </c>
      <c r="H8" s="292"/>
      <c r="I8" s="133">
        <f>F8*C8</f>
        <v>0</v>
      </c>
      <c r="J8" s="134">
        <f>G8*C8</f>
        <v>0</v>
      </c>
      <c r="L8" s="205">
        <v>1</v>
      </c>
      <c r="M8" s="73"/>
      <c r="N8" s="73"/>
      <c r="O8" s="206">
        <f>M8*N8</f>
        <v>0</v>
      </c>
      <c r="P8" s="73"/>
      <c r="Q8" s="243">
        <f>O8-P8</f>
        <v>0</v>
      </c>
      <c r="R8" s="291">
        <f>IF(Q8&gt;$R$4,1,0)</f>
        <v>0</v>
      </c>
      <c r="S8" s="292"/>
      <c r="T8" s="133">
        <f>Q8*C8</f>
        <v>0</v>
      </c>
      <c r="U8" s="134">
        <f>R8*C8</f>
        <v>0</v>
      </c>
      <c r="V8" s="161"/>
      <c r="W8" s="161"/>
      <c r="X8" s="161"/>
      <c r="Y8" s="161"/>
      <c r="Z8" s="161"/>
      <c r="AA8" s="161"/>
      <c r="AB8" s="161"/>
      <c r="AE8" s="176"/>
      <c r="AF8" s="176"/>
    </row>
    <row r="9" spans="2:32" x14ac:dyDescent="0.3">
      <c r="B9" s="207">
        <v>2</v>
      </c>
      <c r="C9" s="126"/>
      <c r="D9" s="74"/>
      <c r="E9" s="74"/>
      <c r="F9" s="244">
        <f t="shared" ref="F9:F51" si="0">D9*E9</f>
        <v>0</v>
      </c>
      <c r="G9" s="291">
        <f t="shared" ref="G9:G51" si="1">IF(F9&gt;$G$4,1,0)</f>
        <v>0</v>
      </c>
      <c r="H9" s="292"/>
      <c r="I9" s="133">
        <f t="shared" ref="I9:I51" si="2">F9*C9</f>
        <v>0</v>
      </c>
      <c r="J9" s="134">
        <f t="shared" ref="J9:J51" si="3">G9*C9</f>
        <v>0</v>
      </c>
      <c r="L9" s="207">
        <v>2</v>
      </c>
      <c r="M9" s="74"/>
      <c r="N9" s="74"/>
      <c r="O9" s="208">
        <f t="shared" ref="O9:O51" si="4">M9*N9</f>
        <v>0</v>
      </c>
      <c r="P9" s="74"/>
      <c r="Q9" s="208">
        <f t="shared" ref="Q9:Q42" si="5">O9-P9</f>
        <v>0</v>
      </c>
      <c r="R9" s="291">
        <f t="shared" ref="R9:R51" si="6">IF(Q9&gt;$R$4,1,0)</f>
        <v>0</v>
      </c>
      <c r="S9" s="292"/>
      <c r="T9" s="133">
        <f t="shared" ref="T9:T51" si="7">Q9*C9</f>
        <v>0</v>
      </c>
      <c r="U9" s="134">
        <f t="shared" ref="U9:U51" si="8">R9*C9</f>
        <v>0</v>
      </c>
      <c r="V9" s="161"/>
      <c r="W9" s="161"/>
      <c r="X9" s="161"/>
      <c r="Y9" s="161"/>
      <c r="Z9" s="161"/>
      <c r="AA9" s="161"/>
      <c r="AB9" s="161"/>
      <c r="AE9" s="176"/>
      <c r="AF9" s="176"/>
    </row>
    <row r="10" spans="2:32" x14ac:dyDescent="0.3">
      <c r="B10" s="207">
        <v>3</v>
      </c>
      <c r="C10" s="126"/>
      <c r="D10" s="74"/>
      <c r="E10" s="74"/>
      <c r="F10" s="244">
        <f t="shared" si="0"/>
        <v>0</v>
      </c>
      <c r="G10" s="291">
        <f t="shared" si="1"/>
        <v>0</v>
      </c>
      <c r="H10" s="292"/>
      <c r="I10" s="133">
        <f t="shared" si="2"/>
        <v>0</v>
      </c>
      <c r="J10" s="134">
        <f t="shared" si="3"/>
        <v>0</v>
      </c>
      <c r="L10" s="207">
        <v>3</v>
      </c>
      <c r="M10" s="74"/>
      <c r="N10" s="74"/>
      <c r="O10" s="208">
        <f t="shared" si="4"/>
        <v>0</v>
      </c>
      <c r="P10" s="74"/>
      <c r="Q10" s="208">
        <f t="shared" si="5"/>
        <v>0</v>
      </c>
      <c r="R10" s="291">
        <f t="shared" si="6"/>
        <v>0</v>
      </c>
      <c r="S10" s="292"/>
      <c r="T10" s="133">
        <f t="shared" si="7"/>
        <v>0</v>
      </c>
      <c r="U10" s="134">
        <f t="shared" si="8"/>
        <v>0</v>
      </c>
      <c r="V10" s="161"/>
      <c r="W10" s="161"/>
      <c r="X10" s="161"/>
      <c r="Y10" s="161"/>
      <c r="Z10" s="161"/>
      <c r="AA10" s="161"/>
      <c r="AB10" s="161"/>
      <c r="AE10" s="176"/>
      <c r="AF10" s="176"/>
    </row>
    <row r="11" spans="2:32" x14ac:dyDescent="0.3">
      <c r="B11" s="207">
        <v>4</v>
      </c>
      <c r="C11" s="126"/>
      <c r="D11" s="74"/>
      <c r="E11" s="74"/>
      <c r="F11" s="244">
        <f t="shared" si="0"/>
        <v>0</v>
      </c>
      <c r="G11" s="291">
        <f t="shared" si="1"/>
        <v>0</v>
      </c>
      <c r="H11" s="292"/>
      <c r="I11" s="133">
        <f t="shared" si="2"/>
        <v>0</v>
      </c>
      <c r="J11" s="134">
        <f t="shared" si="3"/>
        <v>0</v>
      </c>
      <c r="L11" s="207">
        <v>4</v>
      </c>
      <c r="M11" s="74"/>
      <c r="N11" s="74"/>
      <c r="O11" s="208">
        <f t="shared" si="4"/>
        <v>0</v>
      </c>
      <c r="P11" s="74"/>
      <c r="Q11" s="208">
        <f t="shared" si="5"/>
        <v>0</v>
      </c>
      <c r="R11" s="291">
        <f t="shared" si="6"/>
        <v>0</v>
      </c>
      <c r="S11" s="292"/>
      <c r="T11" s="133">
        <f t="shared" si="7"/>
        <v>0</v>
      </c>
      <c r="U11" s="134">
        <f t="shared" si="8"/>
        <v>0</v>
      </c>
      <c r="V11" s="161"/>
      <c r="W11" s="161"/>
      <c r="X11" s="161"/>
      <c r="Y11" s="161"/>
      <c r="Z11" s="161"/>
      <c r="AA11" s="161"/>
      <c r="AB11" s="161"/>
      <c r="AE11" s="176"/>
      <c r="AF11" s="176"/>
    </row>
    <row r="12" spans="2:32" x14ac:dyDescent="0.3">
      <c r="B12" s="207">
        <v>5</v>
      </c>
      <c r="C12" s="126"/>
      <c r="D12" s="74"/>
      <c r="E12" s="74"/>
      <c r="F12" s="244">
        <f t="shared" si="0"/>
        <v>0</v>
      </c>
      <c r="G12" s="291">
        <f t="shared" si="1"/>
        <v>0</v>
      </c>
      <c r="H12" s="292"/>
      <c r="I12" s="133">
        <f t="shared" si="2"/>
        <v>0</v>
      </c>
      <c r="J12" s="134">
        <f t="shared" si="3"/>
        <v>0</v>
      </c>
      <c r="L12" s="207">
        <v>5</v>
      </c>
      <c r="M12" s="74"/>
      <c r="N12" s="74"/>
      <c r="O12" s="208">
        <f t="shared" si="4"/>
        <v>0</v>
      </c>
      <c r="P12" s="74"/>
      <c r="Q12" s="208">
        <f t="shared" si="5"/>
        <v>0</v>
      </c>
      <c r="R12" s="291">
        <f t="shared" si="6"/>
        <v>0</v>
      </c>
      <c r="S12" s="292"/>
      <c r="T12" s="133">
        <f t="shared" si="7"/>
        <v>0</v>
      </c>
      <c r="U12" s="134">
        <f t="shared" si="8"/>
        <v>0</v>
      </c>
      <c r="V12" s="161"/>
      <c r="W12" s="161"/>
      <c r="X12" s="161"/>
      <c r="Y12" s="161"/>
      <c r="Z12" s="161"/>
      <c r="AA12" s="161"/>
      <c r="AB12" s="161"/>
      <c r="AE12" s="176"/>
      <c r="AF12" s="176"/>
    </row>
    <row r="13" spans="2:32" x14ac:dyDescent="0.3">
      <c r="B13" s="207">
        <v>6</v>
      </c>
      <c r="C13" s="126"/>
      <c r="D13" s="74"/>
      <c r="E13" s="74"/>
      <c r="F13" s="244">
        <f t="shared" si="0"/>
        <v>0</v>
      </c>
      <c r="G13" s="291">
        <f t="shared" si="1"/>
        <v>0</v>
      </c>
      <c r="H13" s="292"/>
      <c r="I13" s="133">
        <f t="shared" si="2"/>
        <v>0</v>
      </c>
      <c r="J13" s="134">
        <f t="shared" si="3"/>
        <v>0</v>
      </c>
      <c r="L13" s="207">
        <v>6</v>
      </c>
      <c r="M13" s="74"/>
      <c r="N13" s="74"/>
      <c r="O13" s="208">
        <f t="shared" si="4"/>
        <v>0</v>
      </c>
      <c r="P13" s="74"/>
      <c r="Q13" s="208">
        <f t="shared" si="5"/>
        <v>0</v>
      </c>
      <c r="R13" s="291">
        <f t="shared" si="6"/>
        <v>0</v>
      </c>
      <c r="S13" s="292"/>
      <c r="T13" s="133">
        <f t="shared" si="7"/>
        <v>0</v>
      </c>
      <c r="U13" s="134">
        <f t="shared" si="8"/>
        <v>0</v>
      </c>
      <c r="V13" s="161"/>
      <c r="W13" s="161"/>
      <c r="X13" s="161"/>
      <c r="Y13" s="161"/>
      <c r="Z13" s="161"/>
      <c r="AA13" s="161"/>
      <c r="AB13" s="161"/>
      <c r="AE13" s="176"/>
      <c r="AF13" s="176"/>
    </row>
    <row r="14" spans="2:32" x14ac:dyDescent="0.3">
      <c r="B14" s="207">
        <v>7</v>
      </c>
      <c r="C14" s="126"/>
      <c r="D14" s="74"/>
      <c r="E14" s="74"/>
      <c r="F14" s="244">
        <f t="shared" si="0"/>
        <v>0</v>
      </c>
      <c r="G14" s="291">
        <f t="shared" si="1"/>
        <v>0</v>
      </c>
      <c r="H14" s="292"/>
      <c r="I14" s="133">
        <f t="shared" si="2"/>
        <v>0</v>
      </c>
      <c r="J14" s="134">
        <f t="shared" si="3"/>
        <v>0</v>
      </c>
      <c r="L14" s="207">
        <v>7</v>
      </c>
      <c r="M14" s="74"/>
      <c r="N14" s="74"/>
      <c r="O14" s="208">
        <f t="shared" si="4"/>
        <v>0</v>
      </c>
      <c r="P14" s="74"/>
      <c r="Q14" s="208">
        <f t="shared" si="5"/>
        <v>0</v>
      </c>
      <c r="R14" s="291">
        <f t="shared" si="6"/>
        <v>0</v>
      </c>
      <c r="S14" s="292"/>
      <c r="T14" s="133">
        <f t="shared" si="7"/>
        <v>0</v>
      </c>
      <c r="U14" s="134">
        <f t="shared" si="8"/>
        <v>0</v>
      </c>
      <c r="V14" s="161"/>
      <c r="W14" s="161"/>
      <c r="X14" s="161"/>
      <c r="Y14" s="161"/>
      <c r="Z14" s="161"/>
      <c r="AA14" s="161"/>
      <c r="AB14" s="161"/>
      <c r="AE14" s="176"/>
      <c r="AF14" s="176"/>
    </row>
    <row r="15" spans="2:32" x14ac:dyDescent="0.3">
      <c r="B15" s="207">
        <v>8</v>
      </c>
      <c r="C15" s="126"/>
      <c r="D15" s="74"/>
      <c r="E15" s="74"/>
      <c r="F15" s="244">
        <f t="shared" si="0"/>
        <v>0</v>
      </c>
      <c r="G15" s="291">
        <f t="shared" si="1"/>
        <v>0</v>
      </c>
      <c r="H15" s="292"/>
      <c r="I15" s="133">
        <f t="shared" si="2"/>
        <v>0</v>
      </c>
      <c r="J15" s="134">
        <f t="shared" si="3"/>
        <v>0</v>
      </c>
      <c r="L15" s="207">
        <v>8</v>
      </c>
      <c r="M15" s="74"/>
      <c r="N15" s="74"/>
      <c r="O15" s="208">
        <f t="shared" si="4"/>
        <v>0</v>
      </c>
      <c r="P15" s="74"/>
      <c r="Q15" s="208">
        <f t="shared" si="5"/>
        <v>0</v>
      </c>
      <c r="R15" s="291">
        <f t="shared" si="6"/>
        <v>0</v>
      </c>
      <c r="S15" s="292"/>
      <c r="T15" s="133">
        <f t="shared" si="7"/>
        <v>0</v>
      </c>
      <c r="U15" s="134">
        <f t="shared" si="8"/>
        <v>0</v>
      </c>
      <c r="V15" s="161"/>
      <c r="W15" s="161"/>
      <c r="X15" s="161"/>
      <c r="Y15" s="161"/>
      <c r="Z15" s="161"/>
      <c r="AA15" s="161"/>
      <c r="AB15" s="161"/>
      <c r="AE15" s="176"/>
      <c r="AF15" s="176"/>
    </row>
    <row r="16" spans="2:32" x14ac:dyDescent="0.3">
      <c r="B16" s="207">
        <v>9</v>
      </c>
      <c r="C16" s="126"/>
      <c r="D16" s="74"/>
      <c r="E16" s="74"/>
      <c r="F16" s="244">
        <f t="shared" si="0"/>
        <v>0</v>
      </c>
      <c r="G16" s="291">
        <f t="shared" si="1"/>
        <v>0</v>
      </c>
      <c r="H16" s="292"/>
      <c r="I16" s="133">
        <f t="shared" si="2"/>
        <v>0</v>
      </c>
      <c r="J16" s="134">
        <f t="shared" si="3"/>
        <v>0</v>
      </c>
      <c r="L16" s="207">
        <v>9</v>
      </c>
      <c r="M16" s="74"/>
      <c r="N16" s="74"/>
      <c r="O16" s="208">
        <f t="shared" si="4"/>
        <v>0</v>
      </c>
      <c r="P16" s="74"/>
      <c r="Q16" s="208">
        <f t="shared" si="5"/>
        <v>0</v>
      </c>
      <c r="R16" s="291">
        <f t="shared" si="6"/>
        <v>0</v>
      </c>
      <c r="S16" s="292"/>
      <c r="T16" s="133">
        <f t="shared" si="7"/>
        <v>0</v>
      </c>
      <c r="U16" s="134">
        <f t="shared" si="8"/>
        <v>0</v>
      </c>
      <c r="V16" s="161"/>
      <c r="W16" s="161"/>
      <c r="X16" s="161"/>
      <c r="Y16" s="161"/>
      <c r="Z16" s="161"/>
      <c r="AA16" s="161"/>
      <c r="AB16" s="161"/>
      <c r="AE16" s="176"/>
      <c r="AF16" s="176"/>
    </row>
    <row r="17" spans="2:32" x14ac:dyDescent="0.3">
      <c r="B17" s="207">
        <v>10</v>
      </c>
      <c r="C17" s="126"/>
      <c r="D17" s="74"/>
      <c r="E17" s="74"/>
      <c r="F17" s="244">
        <f t="shared" si="0"/>
        <v>0</v>
      </c>
      <c r="G17" s="291">
        <f t="shared" si="1"/>
        <v>0</v>
      </c>
      <c r="H17" s="292"/>
      <c r="I17" s="133">
        <f t="shared" si="2"/>
        <v>0</v>
      </c>
      <c r="J17" s="134">
        <f t="shared" si="3"/>
        <v>0</v>
      </c>
      <c r="L17" s="207">
        <v>10</v>
      </c>
      <c r="M17" s="74"/>
      <c r="N17" s="74"/>
      <c r="O17" s="208">
        <f t="shared" si="4"/>
        <v>0</v>
      </c>
      <c r="P17" s="74"/>
      <c r="Q17" s="208">
        <f t="shared" si="5"/>
        <v>0</v>
      </c>
      <c r="R17" s="291">
        <f t="shared" si="6"/>
        <v>0</v>
      </c>
      <c r="S17" s="292"/>
      <c r="T17" s="133">
        <f t="shared" si="7"/>
        <v>0</v>
      </c>
      <c r="U17" s="134">
        <f t="shared" si="8"/>
        <v>0</v>
      </c>
      <c r="V17" s="161"/>
      <c r="W17" s="161"/>
      <c r="X17" s="161"/>
      <c r="Y17" s="161"/>
      <c r="Z17" s="161"/>
      <c r="AA17" s="161"/>
      <c r="AB17" s="161"/>
      <c r="AE17" s="176"/>
      <c r="AF17" s="176"/>
    </row>
    <row r="18" spans="2:32" x14ac:dyDescent="0.3">
      <c r="B18" s="207">
        <v>11</v>
      </c>
      <c r="C18" s="126"/>
      <c r="D18" s="74"/>
      <c r="E18" s="74"/>
      <c r="F18" s="244">
        <f t="shared" si="0"/>
        <v>0</v>
      </c>
      <c r="G18" s="291">
        <f t="shared" si="1"/>
        <v>0</v>
      </c>
      <c r="H18" s="292"/>
      <c r="I18" s="133">
        <f t="shared" si="2"/>
        <v>0</v>
      </c>
      <c r="J18" s="134">
        <f t="shared" si="3"/>
        <v>0</v>
      </c>
      <c r="L18" s="207">
        <v>11</v>
      </c>
      <c r="M18" s="74"/>
      <c r="N18" s="74"/>
      <c r="O18" s="208">
        <f t="shared" si="4"/>
        <v>0</v>
      </c>
      <c r="P18" s="74"/>
      <c r="Q18" s="208">
        <f t="shared" si="5"/>
        <v>0</v>
      </c>
      <c r="R18" s="291">
        <f t="shared" si="6"/>
        <v>0</v>
      </c>
      <c r="S18" s="292"/>
      <c r="T18" s="133">
        <f t="shared" si="7"/>
        <v>0</v>
      </c>
      <c r="U18" s="134">
        <f t="shared" si="8"/>
        <v>0</v>
      </c>
      <c r="V18" s="161"/>
      <c r="W18" s="161"/>
      <c r="X18" s="161"/>
      <c r="Y18" s="161"/>
      <c r="Z18" s="161"/>
      <c r="AA18" s="161"/>
      <c r="AB18" s="161"/>
      <c r="AE18" s="176"/>
      <c r="AF18" s="176"/>
    </row>
    <row r="19" spans="2:32" x14ac:dyDescent="0.3">
      <c r="B19" s="207">
        <v>12</v>
      </c>
      <c r="C19" s="126"/>
      <c r="D19" s="74"/>
      <c r="E19" s="74"/>
      <c r="F19" s="244">
        <f t="shared" si="0"/>
        <v>0</v>
      </c>
      <c r="G19" s="291">
        <f t="shared" si="1"/>
        <v>0</v>
      </c>
      <c r="H19" s="292"/>
      <c r="I19" s="133">
        <f t="shared" si="2"/>
        <v>0</v>
      </c>
      <c r="J19" s="134">
        <f t="shared" si="3"/>
        <v>0</v>
      </c>
      <c r="L19" s="207">
        <v>12</v>
      </c>
      <c r="M19" s="74"/>
      <c r="N19" s="74"/>
      <c r="O19" s="208">
        <f t="shared" si="4"/>
        <v>0</v>
      </c>
      <c r="P19" s="74"/>
      <c r="Q19" s="208">
        <f t="shared" si="5"/>
        <v>0</v>
      </c>
      <c r="R19" s="291">
        <f t="shared" si="6"/>
        <v>0</v>
      </c>
      <c r="S19" s="292"/>
      <c r="T19" s="133">
        <f t="shared" si="7"/>
        <v>0</v>
      </c>
      <c r="U19" s="134">
        <f t="shared" si="8"/>
        <v>0</v>
      </c>
      <c r="V19" s="161"/>
      <c r="W19" s="161"/>
      <c r="X19" s="161"/>
      <c r="Y19" s="161"/>
      <c r="Z19" s="161"/>
      <c r="AA19" s="161"/>
      <c r="AB19" s="161"/>
      <c r="AE19" s="176"/>
      <c r="AF19" s="176"/>
    </row>
    <row r="20" spans="2:32" x14ac:dyDescent="0.3">
      <c r="B20" s="207">
        <v>13</v>
      </c>
      <c r="C20" s="126"/>
      <c r="D20" s="74"/>
      <c r="E20" s="74"/>
      <c r="F20" s="244">
        <f t="shared" si="0"/>
        <v>0</v>
      </c>
      <c r="G20" s="291">
        <f t="shared" si="1"/>
        <v>0</v>
      </c>
      <c r="H20" s="292"/>
      <c r="I20" s="133">
        <f t="shared" si="2"/>
        <v>0</v>
      </c>
      <c r="J20" s="134">
        <f t="shared" si="3"/>
        <v>0</v>
      </c>
      <c r="L20" s="207">
        <v>13</v>
      </c>
      <c r="M20" s="74"/>
      <c r="N20" s="74"/>
      <c r="O20" s="208">
        <f t="shared" si="4"/>
        <v>0</v>
      </c>
      <c r="P20" s="74"/>
      <c r="Q20" s="208">
        <f t="shared" si="5"/>
        <v>0</v>
      </c>
      <c r="R20" s="291">
        <f t="shared" si="6"/>
        <v>0</v>
      </c>
      <c r="S20" s="292"/>
      <c r="T20" s="133">
        <f t="shared" si="7"/>
        <v>0</v>
      </c>
      <c r="U20" s="134">
        <f t="shared" si="8"/>
        <v>0</v>
      </c>
      <c r="V20" s="161"/>
      <c r="W20" s="161"/>
      <c r="X20" s="161"/>
      <c r="Y20" s="161"/>
      <c r="Z20" s="161"/>
      <c r="AA20" s="161"/>
      <c r="AB20" s="161"/>
      <c r="AE20" s="176"/>
      <c r="AF20" s="176"/>
    </row>
    <row r="21" spans="2:32" x14ac:dyDescent="0.3">
      <c r="B21" s="207">
        <v>14</v>
      </c>
      <c r="C21" s="126"/>
      <c r="D21" s="74"/>
      <c r="E21" s="74"/>
      <c r="F21" s="244">
        <f t="shared" si="0"/>
        <v>0</v>
      </c>
      <c r="G21" s="291">
        <f t="shared" si="1"/>
        <v>0</v>
      </c>
      <c r="H21" s="292"/>
      <c r="I21" s="133">
        <f t="shared" si="2"/>
        <v>0</v>
      </c>
      <c r="J21" s="134">
        <f t="shared" si="3"/>
        <v>0</v>
      </c>
      <c r="L21" s="207">
        <v>14</v>
      </c>
      <c r="M21" s="74"/>
      <c r="N21" s="74"/>
      <c r="O21" s="208">
        <f t="shared" si="4"/>
        <v>0</v>
      </c>
      <c r="P21" s="74"/>
      <c r="Q21" s="208">
        <f t="shared" si="5"/>
        <v>0</v>
      </c>
      <c r="R21" s="291">
        <f t="shared" si="6"/>
        <v>0</v>
      </c>
      <c r="S21" s="292"/>
      <c r="T21" s="133">
        <f t="shared" si="7"/>
        <v>0</v>
      </c>
      <c r="U21" s="134">
        <f t="shared" si="8"/>
        <v>0</v>
      </c>
      <c r="V21" s="161"/>
      <c r="W21" s="161"/>
      <c r="X21" s="161"/>
      <c r="Y21" s="161"/>
      <c r="Z21" s="161"/>
      <c r="AA21" s="161"/>
      <c r="AB21" s="161"/>
      <c r="AE21" s="176"/>
      <c r="AF21" s="176"/>
    </row>
    <row r="22" spans="2:32" x14ac:dyDescent="0.3">
      <c r="B22" s="207">
        <v>15</v>
      </c>
      <c r="C22" s="126"/>
      <c r="D22" s="74"/>
      <c r="E22" s="74"/>
      <c r="F22" s="244">
        <f t="shared" si="0"/>
        <v>0</v>
      </c>
      <c r="G22" s="291">
        <f t="shared" si="1"/>
        <v>0</v>
      </c>
      <c r="H22" s="292"/>
      <c r="I22" s="133">
        <f t="shared" si="2"/>
        <v>0</v>
      </c>
      <c r="J22" s="134">
        <f t="shared" si="3"/>
        <v>0</v>
      </c>
      <c r="L22" s="207">
        <v>15</v>
      </c>
      <c r="M22" s="74"/>
      <c r="N22" s="74"/>
      <c r="O22" s="208">
        <f t="shared" si="4"/>
        <v>0</v>
      </c>
      <c r="P22" s="74"/>
      <c r="Q22" s="208">
        <f t="shared" si="5"/>
        <v>0</v>
      </c>
      <c r="R22" s="291">
        <f t="shared" si="6"/>
        <v>0</v>
      </c>
      <c r="S22" s="292"/>
      <c r="T22" s="133">
        <f t="shared" si="7"/>
        <v>0</v>
      </c>
      <c r="U22" s="134">
        <f t="shared" si="8"/>
        <v>0</v>
      </c>
      <c r="V22" s="161"/>
      <c r="W22" s="161"/>
      <c r="X22" s="161"/>
      <c r="Y22" s="161"/>
      <c r="Z22" s="161"/>
      <c r="AA22" s="161"/>
      <c r="AB22" s="161"/>
      <c r="AE22" s="176"/>
      <c r="AF22" s="176"/>
    </row>
    <row r="23" spans="2:32" x14ac:dyDescent="0.3">
      <c r="B23" s="207">
        <v>16</v>
      </c>
      <c r="C23" s="126"/>
      <c r="D23" s="74"/>
      <c r="E23" s="74"/>
      <c r="F23" s="244">
        <f t="shared" si="0"/>
        <v>0</v>
      </c>
      <c r="G23" s="291">
        <f t="shared" si="1"/>
        <v>0</v>
      </c>
      <c r="H23" s="292"/>
      <c r="I23" s="133">
        <f t="shared" si="2"/>
        <v>0</v>
      </c>
      <c r="J23" s="134">
        <f t="shared" si="3"/>
        <v>0</v>
      </c>
      <c r="L23" s="207">
        <v>16</v>
      </c>
      <c r="M23" s="74"/>
      <c r="N23" s="74"/>
      <c r="O23" s="208">
        <f t="shared" si="4"/>
        <v>0</v>
      </c>
      <c r="P23" s="74"/>
      <c r="Q23" s="208">
        <f t="shared" si="5"/>
        <v>0</v>
      </c>
      <c r="R23" s="291">
        <f t="shared" si="6"/>
        <v>0</v>
      </c>
      <c r="S23" s="292"/>
      <c r="T23" s="133">
        <f t="shared" si="7"/>
        <v>0</v>
      </c>
      <c r="U23" s="134">
        <f t="shared" si="8"/>
        <v>0</v>
      </c>
      <c r="V23" s="161"/>
      <c r="W23" s="161"/>
      <c r="X23" s="161"/>
      <c r="Y23" s="161"/>
      <c r="Z23" s="161"/>
      <c r="AA23" s="161"/>
      <c r="AB23" s="161"/>
      <c r="AE23" s="176"/>
      <c r="AF23" s="176"/>
    </row>
    <row r="24" spans="2:32" x14ac:dyDescent="0.3">
      <c r="B24" s="207">
        <v>17</v>
      </c>
      <c r="C24" s="126"/>
      <c r="D24" s="74"/>
      <c r="E24" s="74"/>
      <c r="F24" s="244">
        <f t="shared" si="0"/>
        <v>0</v>
      </c>
      <c r="G24" s="291">
        <f t="shared" si="1"/>
        <v>0</v>
      </c>
      <c r="H24" s="292"/>
      <c r="I24" s="133">
        <f t="shared" si="2"/>
        <v>0</v>
      </c>
      <c r="J24" s="134">
        <f t="shared" si="3"/>
        <v>0</v>
      </c>
      <c r="L24" s="207">
        <v>17</v>
      </c>
      <c r="M24" s="74"/>
      <c r="N24" s="74"/>
      <c r="O24" s="208">
        <f t="shared" si="4"/>
        <v>0</v>
      </c>
      <c r="P24" s="74"/>
      <c r="Q24" s="208">
        <f t="shared" si="5"/>
        <v>0</v>
      </c>
      <c r="R24" s="291">
        <f t="shared" si="6"/>
        <v>0</v>
      </c>
      <c r="S24" s="292"/>
      <c r="T24" s="133">
        <f t="shared" si="7"/>
        <v>0</v>
      </c>
      <c r="U24" s="134">
        <f t="shared" si="8"/>
        <v>0</v>
      </c>
      <c r="V24" s="161"/>
      <c r="W24" s="161"/>
      <c r="X24" s="161"/>
      <c r="Y24" s="161"/>
      <c r="Z24" s="161"/>
      <c r="AA24" s="161"/>
      <c r="AB24" s="161"/>
      <c r="AE24" s="176"/>
      <c r="AF24" s="176"/>
    </row>
    <row r="25" spans="2:32" x14ac:dyDescent="0.3">
      <c r="B25" s="207">
        <v>18</v>
      </c>
      <c r="C25" s="126"/>
      <c r="D25" s="74"/>
      <c r="E25" s="74"/>
      <c r="F25" s="244">
        <f t="shared" si="0"/>
        <v>0</v>
      </c>
      <c r="G25" s="291">
        <f t="shared" si="1"/>
        <v>0</v>
      </c>
      <c r="H25" s="292"/>
      <c r="I25" s="133">
        <f t="shared" si="2"/>
        <v>0</v>
      </c>
      <c r="J25" s="134">
        <f t="shared" si="3"/>
        <v>0</v>
      </c>
      <c r="L25" s="207">
        <v>18</v>
      </c>
      <c r="M25" s="74"/>
      <c r="N25" s="74"/>
      <c r="O25" s="208">
        <f t="shared" si="4"/>
        <v>0</v>
      </c>
      <c r="P25" s="74"/>
      <c r="Q25" s="208">
        <f t="shared" si="5"/>
        <v>0</v>
      </c>
      <c r="R25" s="291">
        <f t="shared" si="6"/>
        <v>0</v>
      </c>
      <c r="S25" s="292"/>
      <c r="T25" s="133">
        <f t="shared" si="7"/>
        <v>0</v>
      </c>
      <c r="U25" s="134">
        <f t="shared" si="8"/>
        <v>0</v>
      </c>
      <c r="V25" s="161"/>
      <c r="W25" s="161"/>
      <c r="X25" s="161"/>
      <c r="Y25" s="161"/>
      <c r="Z25" s="161"/>
      <c r="AA25" s="161"/>
      <c r="AB25" s="161"/>
      <c r="AE25" s="176"/>
      <c r="AF25" s="176"/>
    </row>
    <row r="26" spans="2:32" x14ac:dyDescent="0.3">
      <c r="B26" s="207">
        <v>19</v>
      </c>
      <c r="C26" s="126"/>
      <c r="D26" s="74"/>
      <c r="E26" s="74"/>
      <c r="F26" s="244">
        <f t="shared" si="0"/>
        <v>0</v>
      </c>
      <c r="G26" s="291">
        <f t="shared" si="1"/>
        <v>0</v>
      </c>
      <c r="H26" s="292"/>
      <c r="I26" s="133">
        <f t="shared" si="2"/>
        <v>0</v>
      </c>
      <c r="J26" s="134">
        <f t="shared" si="3"/>
        <v>0</v>
      </c>
      <c r="L26" s="207">
        <v>19</v>
      </c>
      <c r="M26" s="74"/>
      <c r="N26" s="74"/>
      <c r="O26" s="208">
        <f t="shared" si="4"/>
        <v>0</v>
      </c>
      <c r="P26" s="74"/>
      <c r="Q26" s="208">
        <f t="shared" si="5"/>
        <v>0</v>
      </c>
      <c r="R26" s="291">
        <f t="shared" si="6"/>
        <v>0</v>
      </c>
      <c r="S26" s="292"/>
      <c r="T26" s="133">
        <f t="shared" si="7"/>
        <v>0</v>
      </c>
      <c r="U26" s="134">
        <f t="shared" si="8"/>
        <v>0</v>
      </c>
      <c r="V26" s="161"/>
      <c r="W26" s="161"/>
      <c r="X26" s="161"/>
      <c r="Y26" s="161"/>
      <c r="Z26" s="161"/>
      <c r="AA26" s="161"/>
      <c r="AB26" s="161"/>
      <c r="AE26" s="176"/>
      <c r="AF26" s="176"/>
    </row>
    <row r="27" spans="2:32" x14ac:dyDescent="0.3">
      <c r="B27" s="207">
        <v>20</v>
      </c>
      <c r="C27" s="126"/>
      <c r="D27" s="74"/>
      <c r="E27" s="74"/>
      <c r="F27" s="244">
        <f t="shared" si="0"/>
        <v>0</v>
      </c>
      <c r="G27" s="291">
        <f t="shared" si="1"/>
        <v>0</v>
      </c>
      <c r="H27" s="292"/>
      <c r="I27" s="133">
        <f t="shared" si="2"/>
        <v>0</v>
      </c>
      <c r="J27" s="134">
        <f t="shared" si="3"/>
        <v>0</v>
      </c>
      <c r="L27" s="207">
        <v>20</v>
      </c>
      <c r="M27" s="74"/>
      <c r="N27" s="74"/>
      <c r="O27" s="208">
        <f t="shared" si="4"/>
        <v>0</v>
      </c>
      <c r="P27" s="74"/>
      <c r="Q27" s="208">
        <f t="shared" si="5"/>
        <v>0</v>
      </c>
      <c r="R27" s="291">
        <f t="shared" si="6"/>
        <v>0</v>
      </c>
      <c r="S27" s="292"/>
      <c r="T27" s="133">
        <f t="shared" si="7"/>
        <v>0</v>
      </c>
      <c r="U27" s="134">
        <f t="shared" si="8"/>
        <v>0</v>
      </c>
      <c r="V27" s="161"/>
      <c r="W27" s="161"/>
      <c r="X27" s="161"/>
      <c r="Y27" s="161"/>
      <c r="Z27" s="161"/>
      <c r="AA27" s="161"/>
      <c r="AB27" s="161"/>
      <c r="AE27" s="176"/>
      <c r="AF27" s="176"/>
    </row>
    <row r="28" spans="2:32" x14ac:dyDescent="0.3">
      <c r="B28" s="207">
        <v>21</v>
      </c>
      <c r="C28" s="126"/>
      <c r="D28" s="74"/>
      <c r="E28" s="74"/>
      <c r="F28" s="244">
        <f t="shared" si="0"/>
        <v>0</v>
      </c>
      <c r="G28" s="291">
        <f t="shared" si="1"/>
        <v>0</v>
      </c>
      <c r="H28" s="292"/>
      <c r="I28" s="133">
        <f t="shared" si="2"/>
        <v>0</v>
      </c>
      <c r="J28" s="134">
        <f t="shared" si="3"/>
        <v>0</v>
      </c>
      <c r="L28" s="207">
        <v>21</v>
      </c>
      <c r="M28" s="74"/>
      <c r="N28" s="74"/>
      <c r="O28" s="208">
        <f t="shared" si="4"/>
        <v>0</v>
      </c>
      <c r="P28" s="74"/>
      <c r="Q28" s="208">
        <f t="shared" si="5"/>
        <v>0</v>
      </c>
      <c r="R28" s="291">
        <f t="shared" si="6"/>
        <v>0</v>
      </c>
      <c r="S28" s="292"/>
      <c r="T28" s="133">
        <f t="shared" si="7"/>
        <v>0</v>
      </c>
      <c r="U28" s="134">
        <f t="shared" si="8"/>
        <v>0</v>
      </c>
      <c r="V28" s="161"/>
      <c r="W28" s="161"/>
      <c r="X28" s="161"/>
      <c r="Y28" s="161"/>
      <c r="Z28" s="161"/>
      <c r="AA28" s="161"/>
      <c r="AB28" s="161"/>
      <c r="AE28" s="176"/>
      <c r="AF28" s="176"/>
    </row>
    <row r="29" spans="2:32" x14ac:dyDescent="0.3">
      <c r="B29" s="207">
        <v>22</v>
      </c>
      <c r="C29" s="126"/>
      <c r="D29" s="74"/>
      <c r="E29" s="74"/>
      <c r="F29" s="244">
        <f t="shared" si="0"/>
        <v>0</v>
      </c>
      <c r="G29" s="291">
        <f t="shared" si="1"/>
        <v>0</v>
      </c>
      <c r="H29" s="292"/>
      <c r="I29" s="133">
        <f t="shared" si="2"/>
        <v>0</v>
      </c>
      <c r="J29" s="134">
        <f t="shared" si="3"/>
        <v>0</v>
      </c>
      <c r="L29" s="207">
        <v>22</v>
      </c>
      <c r="M29" s="74"/>
      <c r="N29" s="74"/>
      <c r="O29" s="208">
        <f t="shared" si="4"/>
        <v>0</v>
      </c>
      <c r="P29" s="74"/>
      <c r="Q29" s="208">
        <f t="shared" si="5"/>
        <v>0</v>
      </c>
      <c r="R29" s="291">
        <f t="shared" si="6"/>
        <v>0</v>
      </c>
      <c r="S29" s="292"/>
      <c r="T29" s="133">
        <f t="shared" si="7"/>
        <v>0</v>
      </c>
      <c r="U29" s="134">
        <f t="shared" si="8"/>
        <v>0</v>
      </c>
      <c r="V29" s="161"/>
      <c r="W29" s="161"/>
      <c r="X29" s="161"/>
      <c r="Y29" s="161"/>
      <c r="Z29" s="161"/>
      <c r="AA29" s="161"/>
      <c r="AB29" s="161"/>
      <c r="AE29" s="176"/>
      <c r="AF29" s="176"/>
    </row>
    <row r="30" spans="2:32" x14ac:dyDescent="0.3">
      <c r="B30" s="207">
        <v>23</v>
      </c>
      <c r="C30" s="126"/>
      <c r="D30" s="74"/>
      <c r="E30" s="74"/>
      <c r="F30" s="244">
        <f t="shared" si="0"/>
        <v>0</v>
      </c>
      <c r="G30" s="291">
        <f t="shared" si="1"/>
        <v>0</v>
      </c>
      <c r="H30" s="292"/>
      <c r="I30" s="133">
        <f t="shared" si="2"/>
        <v>0</v>
      </c>
      <c r="J30" s="134">
        <f t="shared" si="3"/>
        <v>0</v>
      </c>
      <c r="L30" s="207">
        <v>23</v>
      </c>
      <c r="M30" s="74"/>
      <c r="N30" s="74"/>
      <c r="O30" s="208">
        <f t="shared" si="4"/>
        <v>0</v>
      </c>
      <c r="P30" s="74"/>
      <c r="Q30" s="208">
        <f t="shared" si="5"/>
        <v>0</v>
      </c>
      <c r="R30" s="291">
        <f t="shared" si="6"/>
        <v>0</v>
      </c>
      <c r="S30" s="292"/>
      <c r="T30" s="133">
        <f t="shared" si="7"/>
        <v>0</v>
      </c>
      <c r="U30" s="134">
        <f t="shared" si="8"/>
        <v>0</v>
      </c>
      <c r="V30" s="161"/>
      <c r="W30" s="161"/>
      <c r="X30" s="161"/>
      <c r="Y30" s="161"/>
      <c r="Z30" s="161"/>
      <c r="AA30" s="161"/>
      <c r="AB30" s="161"/>
      <c r="AE30" s="176"/>
      <c r="AF30" s="176"/>
    </row>
    <row r="31" spans="2:32" x14ac:dyDescent="0.3">
      <c r="B31" s="207">
        <v>24</v>
      </c>
      <c r="C31" s="126"/>
      <c r="D31" s="74"/>
      <c r="E31" s="74"/>
      <c r="F31" s="244">
        <f t="shared" si="0"/>
        <v>0</v>
      </c>
      <c r="G31" s="291">
        <f t="shared" si="1"/>
        <v>0</v>
      </c>
      <c r="H31" s="292"/>
      <c r="I31" s="133">
        <f t="shared" si="2"/>
        <v>0</v>
      </c>
      <c r="J31" s="134">
        <f t="shared" si="3"/>
        <v>0</v>
      </c>
      <c r="L31" s="207">
        <v>24</v>
      </c>
      <c r="M31" s="74"/>
      <c r="N31" s="74"/>
      <c r="O31" s="208">
        <f t="shared" si="4"/>
        <v>0</v>
      </c>
      <c r="P31" s="74"/>
      <c r="Q31" s="208">
        <f t="shared" si="5"/>
        <v>0</v>
      </c>
      <c r="R31" s="291">
        <f t="shared" si="6"/>
        <v>0</v>
      </c>
      <c r="S31" s="292"/>
      <c r="T31" s="133">
        <f t="shared" si="7"/>
        <v>0</v>
      </c>
      <c r="U31" s="134">
        <f t="shared" si="8"/>
        <v>0</v>
      </c>
      <c r="V31" s="161"/>
      <c r="W31" s="161"/>
      <c r="X31" s="161"/>
      <c r="Y31" s="161"/>
      <c r="Z31" s="161"/>
      <c r="AA31" s="161"/>
      <c r="AB31" s="161"/>
      <c r="AE31" s="176"/>
      <c r="AF31" s="176"/>
    </row>
    <row r="32" spans="2:32" x14ac:dyDescent="0.3">
      <c r="B32" s="207">
        <v>25</v>
      </c>
      <c r="C32" s="126"/>
      <c r="D32" s="74"/>
      <c r="E32" s="74"/>
      <c r="F32" s="244">
        <f t="shared" si="0"/>
        <v>0</v>
      </c>
      <c r="G32" s="291">
        <f t="shared" si="1"/>
        <v>0</v>
      </c>
      <c r="H32" s="292"/>
      <c r="I32" s="133">
        <f t="shared" si="2"/>
        <v>0</v>
      </c>
      <c r="J32" s="134">
        <f t="shared" si="3"/>
        <v>0</v>
      </c>
      <c r="L32" s="207">
        <v>25</v>
      </c>
      <c r="M32" s="74"/>
      <c r="N32" s="74"/>
      <c r="O32" s="208">
        <f t="shared" si="4"/>
        <v>0</v>
      </c>
      <c r="P32" s="74"/>
      <c r="Q32" s="208">
        <f t="shared" si="5"/>
        <v>0</v>
      </c>
      <c r="R32" s="291">
        <f t="shared" si="6"/>
        <v>0</v>
      </c>
      <c r="S32" s="292"/>
      <c r="T32" s="133">
        <f t="shared" si="7"/>
        <v>0</v>
      </c>
      <c r="U32" s="134">
        <f t="shared" si="8"/>
        <v>0</v>
      </c>
      <c r="V32" s="161"/>
      <c r="W32" s="161"/>
      <c r="X32" s="161"/>
      <c r="Y32" s="161"/>
      <c r="Z32" s="161"/>
      <c r="AA32" s="161"/>
      <c r="AB32" s="161"/>
      <c r="AE32" s="176"/>
      <c r="AF32" s="176"/>
    </row>
    <row r="33" spans="2:32" x14ac:dyDescent="0.3">
      <c r="B33" s="207">
        <v>26</v>
      </c>
      <c r="C33" s="126"/>
      <c r="D33" s="74"/>
      <c r="E33" s="74"/>
      <c r="F33" s="244">
        <f t="shared" si="0"/>
        <v>0</v>
      </c>
      <c r="G33" s="291">
        <f t="shared" si="1"/>
        <v>0</v>
      </c>
      <c r="H33" s="292"/>
      <c r="I33" s="133">
        <f t="shared" si="2"/>
        <v>0</v>
      </c>
      <c r="J33" s="134">
        <f t="shared" si="3"/>
        <v>0</v>
      </c>
      <c r="L33" s="207">
        <v>26</v>
      </c>
      <c r="M33" s="74"/>
      <c r="N33" s="74"/>
      <c r="O33" s="208">
        <f t="shared" si="4"/>
        <v>0</v>
      </c>
      <c r="P33" s="74"/>
      <c r="Q33" s="208">
        <f t="shared" si="5"/>
        <v>0</v>
      </c>
      <c r="R33" s="291">
        <f t="shared" si="6"/>
        <v>0</v>
      </c>
      <c r="S33" s="292"/>
      <c r="T33" s="133">
        <f t="shared" si="7"/>
        <v>0</v>
      </c>
      <c r="U33" s="134">
        <f t="shared" si="8"/>
        <v>0</v>
      </c>
      <c r="V33" s="161"/>
      <c r="W33" s="161"/>
      <c r="X33" s="161"/>
      <c r="Y33" s="161"/>
      <c r="Z33" s="161"/>
      <c r="AA33" s="161"/>
      <c r="AB33" s="161"/>
      <c r="AE33" s="176"/>
      <c r="AF33" s="176"/>
    </row>
    <row r="34" spans="2:32" x14ac:dyDescent="0.3">
      <c r="B34" s="207">
        <v>27</v>
      </c>
      <c r="C34" s="126"/>
      <c r="D34" s="74"/>
      <c r="E34" s="74"/>
      <c r="F34" s="244">
        <f t="shared" si="0"/>
        <v>0</v>
      </c>
      <c r="G34" s="291">
        <f t="shared" si="1"/>
        <v>0</v>
      </c>
      <c r="H34" s="292"/>
      <c r="I34" s="133">
        <f t="shared" si="2"/>
        <v>0</v>
      </c>
      <c r="J34" s="134">
        <f t="shared" si="3"/>
        <v>0</v>
      </c>
      <c r="L34" s="207">
        <v>27</v>
      </c>
      <c r="M34" s="74"/>
      <c r="N34" s="74"/>
      <c r="O34" s="208">
        <f t="shared" si="4"/>
        <v>0</v>
      </c>
      <c r="P34" s="74"/>
      <c r="Q34" s="208">
        <f t="shared" si="5"/>
        <v>0</v>
      </c>
      <c r="R34" s="291">
        <f t="shared" si="6"/>
        <v>0</v>
      </c>
      <c r="S34" s="292"/>
      <c r="T34" s="133">
        <f t="shared" si="7"/>
        <v>0</v>
      </c>
      <c r="U34" s="134">
        <f t="shared" si="8"/>
        <v>0</v>
      </c>
      <c r="V34" s="161"/>
      <c r="W34" s="161"/>
      <c r="X34" s="161"/>
      <c r="Y34" s="161"/>
      <c r="Z34" s="161"/>
      <c r="AA34" s="161"/>
      <c r="AB34" s="161"/>
      <c r="AE34" s="176"/>
      <c r="AF34" s="176"/>
    </row>
    <row r="35" spans="2:32" x14ac:dyDescent="0.3">
      <c r="B35" s="207">
        <v>28</v>
      </c>
      <c r="C35" s="126"/>
      <c r="D35" s="74"/>
      <c r="E35" s="74"/>
      <c r="F35" s="244">
        <f t="shared" si="0"/>
        <v>0</v>
      </c>
      <c r="G35" s="291">
        <f t="shared" si="1"/>
        <v>0</v>
      </c>
      <c r="H35" s="292"/>
      <c r="I35" s="133">
        <f t="shared" si="2"/>
        <v>0</v>
      </c>
      <c r="J35" s="134">
        <f t="shared" si="3"/>
        <v>0</v>
      </c>
      <c r="L35" s="207">
        <v>28</v>
      </c>
      <c r="M35" s="74"/>
      <c r="N35" s="74"/>
      <c r="O35" s="208">
        <f t="shared" si="4"/>
        <v>0</v>
      </c>
      <c r="P35" s="74"/>
      <c r="Q35" s="208">
        <f t="shared" si="5"/>
        <v>0</v>
      </c>
      <c r="R35" s="291">
        <f t="shared" si="6"/>
        <v>0</v>
      </c>
      <c r="S35" s="292"/>
      <c r="T35" s="133">
        <f t="shared" si="7"/>
        <v>0</v>
      </c>
      <c r="U35" s="134">
        <f t="shared" si="8"/>
        <v>0</v>
      </c>
      <c r="V35" s="161"/>
      <c r="W35" s="161"/>
      <c r="X35" s="161"/>
      <c r="Y35" s="161"/>
      <c r="Z35" s="161"/>
      <c r="AA35" s="161"/>
      <c r="AB35" s="161"/>
      <c r="AE35" s="176"/>
      <c r="AF35" s="176"/>
    </row>
    <row r="36" spans="2:32" x14ac:dyDescent="0.3">
      <c r="B36" s="207">
        <v>29</v>
      </c>
      <c r="C36" s="126"/>
      <c r="D36" s="74"/>
      <c r="E36" s="74"/>
      <c r="F36" s="244">
        <f t="shared" si="0"/>
        <v>0</v>
      </c>
      <c r="G36" s="291">
        <f t="shared" si="1"/>
        <v>0</v>
      </c>
      <c r="H36" s="292"/>
      <c r="I36" s="133">
        <f t="shared" si="2"/>
        <v>0</v>
      </c>
      <c r="J36" s="134">
        <f t="shared" si="3"/>
        <v>0</v>
      </c>
      <c r="L36" s="207">
        <v>29</v>
      </c>
      <c r="M36" s="74"/>
      <c r="N36" s="74"/>
      <c r="O36" s="208">
        <f t="shared" si="4"/>
        <v>0</v>
      </c>
      <c r="P36" s="74"/>
      <c r="Q36" s="208">
        <f t="shared" si="5"/>
        <v>0</v>
      </c>
      <c r="R36" s="291">
        <f t="shared" si="6"/>
        <v>0</v>
      </c>
      <c r="S36" s="292"/>
      <c r="T36" s="133">
        <f t="shared" si="7"/>
        <v>0</v>
      </c>
      <c r="U36" s="134">
        <f t="shared" si="8"/>
        <v>0</v>
      </c>
      <c r="V36" s="161"/>
      <c r="W36" s="161"/>
      <c r="X36" s="161"/>
      <c r="Y36" s="161"/>
      <c r="Z36" s="161"/>
      <c r="AA36" s="161"/>
      <c r="AB36" s="161"/>
      <c r="AE36" s="176"/>
      <c r="AF36" s="176"/>
    </row>
    <row r="37" spans="2:32" x14ac:dyDescent="0.3">
      <c r="B37" s="207">
        <v>30</v>
      </c>
      <c r="C37" s="126"/>
      <c r="D37" s="74"/>
      <c r="E37" s="74"/>
      <c r="F37" s="244">
        <f t="shared" si="0"/>
        <v>0</v>
      </c>
      <c r="G37" s="291">
        <f t="shared" si="1"/>
        <v>0</v>
      </c>
      <c r="H37" s="292"/>
      <c r="I37" s="133">
        <f t="shared" si="2"/>
        <v>0</v>
      </c>
      <c r="J37" s="134">
        <f t="shared" si="3"/>
        <v>0</v>
      </c>
      <c r="L37" s="207">
        <v>30</v>
      </c>
      <c r="M37" s="74"/>
      <c r="N37" s="74"/>
      <c r="O37" s="208">
        <f t="shared" si="4"/>
        <v>0</v>
      </c>
      <c r="P37" s="74"/>
      <c r="Q37" s="208">
        <f t="shared" si="5"/>
        <v>0</v>
      </c>
      <c r="R37" s="291">
        <f t="shared" si="6"/>
        <v>0</v>
      </c>
      <c r="S37" s="292"/>
      <c r="T37" s="133">
        <f t="shared" si="7"/>
        <v>0</v>
      </c>
      <c r="U37" s="134">
        <f t="shared" si="8"/>
        <v>0</v>
      </c>
      <c r="V37" s="161"/>
      <c r="W37" s="161"/>
      <c r="X37" s="161"/>
      <c r="Y37" s="161"/>
      <c r="Z37" s="161"/>
      <c r="AA37" s="161"/>
      <c r="AB37" s="161"/>
      <c r="AE37" s="176"/>
      <c r="AF37" s="176"/>
    </row>
    <row r="38" spans="2:32" x14ac:dyDescent="0.3">
      <c r="B38" s="207">
        <v>31</v>
      </c>
      <c r="C38" s="126"/>
      <c r="D38" s="74"/>
      <c r="E38" s="74"/>
      <c r="F38" s="244">
        <f t="shared" si="0"/>
        <v>0</v>
      </c>
      <c r="G38" s="291">
        <f t="shared" si="1"/>
        <v>0</v>
      </c>
      <c r="H38" s="292"/>
      <c r="I38" s="133">
        <f t="shared" si="2"/>
        <v>0</v>
      </c>
      <c r="J38" s="134">
        <f t="shared" si="3"/>
        <v>0</v>
      </c>
      <c r="L38" s="207">
        <v>31</v>
      </c>
      <c r="M38" s="74"/>
      <c r="N38" s="74"/>
      <c r="O38" s="208">
        <f t="shared" si="4"/>
        <v>0</v>
      </c>
      <c r="P38" s="74"/>
      <c r="Q38" s="208">
        <f t="shared" si="5"/>
        <v>0</v>
      </c>
      <c r="R38" s="291">
        <f t="shared" si="6"/>
        <v>0</v>
      </c>
      <c r="S38" s="292"/>
      <c r="T38" s="133">
        <f t="shared" si="7"/>
        <v>0</v>
      </c>
      <c r="U38" s="134">
        <f t="shared" si="8"/>
        <v>0</v>
      </c>
      <c r="V38" s="161"/>
      <c r="W38" s="161"/>
      <c r="X38" s="161"/>
      <c r="Y38" s="161"/>
      <c r="Z38" s="161"/>
      <c r="AA38" s="161"/>
      <c r="AB38" s="161"/>
      <c r="AE38" s="176"/>
      <c r="AF38" s="176"/>
    </row>
    <row r="39" spans="2:32" x14ac:dyDescent="0.3">
      <c r="B39" s="207">
        <v>32</v>
      </c>
      <c r="C39" s="126"/>
      <c r="D39" s="74"/>
      <c r="E39" s="74"/>
      <c r="F39" s="244">
        <f t="shared" si="0"/>
        <v>0</v>
      </c>
      <c r="G39" s="291">
        <f t="shared" si="1"/>
        <v>0</v>
      </c>
      <c r="H39" s="292"/>
      <c r="I39" s="133">
        <f t="shared" si="2"/>
        <v>0</v>
      </c>
      <c r="J39" s="134">
        <f t="shared" si="3"/>
        <v>0</v>
      </c>
      <c r="L39" s="207">
        <v>32</v>
      </c>
      <c r="M39" s="74"/>
      <c r="N39" s="74"/>
      <c r="O39" s="208">
        <f t="shared" si="4"/>
        <v>0</v>
      </c>
      <c r="P39" s="74"/>
      <c r="Q39" s="208">
        <f t="shared" si="5"/>
        <v>0</v>
      </c>
      <c r="R39" s="291">
        <f t="shared" si="6"/>
        <v>0</v>
      </c>
      <c r="S39" s="292"/>
      <c r="T39" s="133">
        <f t="shared" si="7"/>
        <v>0</v>
      </c>
      <c r="U39" s="134">
        <f t="shared" si="8"/>
        <v>0</v>
      </c>
      <c r="V39" s="161"/>
      <c r="W39" s="161"/>
      <c r="X39" s="161"/>
      <c r="Y39" s="161"/>
      <c r="Z39" s="161"/>
      <c r="AA39" s="161"/>
      <c r="AB39" s="161"/>
      <c r="AE39" s="176"/>
      <c r="AF39" s="176"/>
    </row>
    <row r="40" spans="2:32" x14ac:dyDescent="0.3">
      <c r="B40" s="207">
        <v>33</v>
      </c>
      <c r="C40" s="126"/>
      <c r="D40" s="74"/>
      <c r="E40" s="74"/>
      <c r="F40" s="244">
        <f t="shared" si="0"/>
        <v>0</v>
      </c>
      <c r="G40" s="291">
        <f t="shared" si="1"/>
        <v>0</v>
      </c>
      <c r="H40" s="292"/>
      <c r="I40" s="133">
        <f t="shared" si="2"/>
        <v>0</v>
      </c>
      <c r="J40" s="134">
        <f t="shared" si="3"/>
        <v>0</v>
      </c>
      <c r="L40" s="207">
        <v>33</v>
      </c>
      <c r="M40" s="74"/>
      <c r="N40" s="74"/>
      <c r="O40" s="208">
        <f t="shared" si="4"/>
        <v>0</v>
      </c>
      <c r="P40" s="74"/>
      <c r="Q40" s="208">
        <f t="shared" si="5"/>
        <v>0</v>
      </c>
      <c r="R40" s="291">
        <f t="shared" si="6"/>
        <v>0</v>
      </c>
      <c r="S40" s="292"/>
      <c r="T40" s="133">
        <f t="shared" si="7"/>
        <v>0</v>
      </c>
      <c r="U40" s="134">
        <f t="shared" si="8"/>
        <v>0</v>
      </c>
      <c r="V40" s="161"/>
      <c r="W40" s="161"/>
      <c r="X40" s="161"/>
      <c r="Y40" s="161"/>
      <c r="Z40" s="161"/>
      <c r="AA40" s="161"/>
      <c r="AB40" s="161"/>
      <c r="AE40" s="176"/>
      <c r="AF40" s="176"/>
    </row>
    <row r="41" spans="2:32" x14ac:dyDescent="0.3">
      <c r="B41" s="207">
        <v>34</v>
      </c>
      <c r="C41" s="126"/>
      <c r="D41" s="74"/>
      <c r="E41" s="74"/>
      <c r="F41" s="244">
        <f t="shared" si="0"/>
        <v>0</v>
      </c>
      <c r="G41" s="291">
        <f t="shared" si="1"/>
        <v>0</v>
      </c>
      <c r="H41" s="292"/>
      <c r="I41" s="133">
        <f t="shared" si="2"/>
        <v>0</v>
      </c>
      <c r="J41" s="134">
        <f t="shared" si="3"/>
        <v>0</v>
      </c>
      <c r="L41" s="207">
        <v>34</v>
      </c>
      <c r="M41" s="74"/>
      <c r="N41" s="74"/>
      <c r="O41" s="208">
        <f t="shared" si="4"/>
        <v>0</v>
      </c>
      <c r="P41" s="74"/>
      <c r="Q41" s="208">
        <f t="shared" si="5"/>
        <v>0</v>
      </c>
      <c r="R41" s="291">
        <f t="shared" si="6"/>
        <v>0</v>
      </c>
      <c r="S41" s="292"/>
      <c r="T41" s="133">
        <f t="shared" si="7"/>
        <v>0</v>
      </c>
      <c r="U41" s="134">
        <f t="shared" si="8"/>
        <v>0</v>
      </c>
      <c r="V41" s="161"/>
      <c r="W41" s="161"/>
      <c r="X41" s="161"/>
      <c r="Y41" s="161"/>
      <c r="Z41" s="161"/>
      <c r="AA41" s="161"/>
      <c r="AB41" s="161"/>
      <c r="AE41" s="176"/>
      <c r="AF41" s="176"/>
    </row>
    <row r="42" spans="2:32" x14ac:dyDescent="0.3">
      <c r="B42" s="207">
        <v>35</v>
      </c>
      <c r="C42" s="126"/>
      <c r="D42" s="74"/>
      <c r="E42" s="74"/>
      <c r="F42" s="244">
        <f t="shared" si="0"/>
        <v>0</v>
      </c>
      <c r="G42" s="291">
        <f t="shared" si="1"/>
        <v>0</v>
      </c>
      <c r="H42" s="292"/>
      <c r="I42" s="133">
        <f t="shared" si="2"/>
        <v>0</v>
      </c>
      <c r="J42" s="134">
        <f t="shared" si="3"/>
        <v>0</v>
      </c>
      <c r="L42" s="207">
        <v>35</v>
      </c>
      <c r="M42" s="74"/>
      <c r="N42" s="74"/>
      <c r="O42" s="208">
        <f t="shared" si="4"/>
        <v>0</v>
      </c>
      <c r="P42" s="74"/>
      <c r="Q42" s="208">
        <f t="shared" si="5"/>
        <v>0</v>
      </c>
      <c r="R42" s="291">
        <f t="shared" si="6"/>
        <v>0</v>
      </c>
      <c r="S42" s="292"/>
      <c r="T42" s="133">
        <f t="shared" si="7"/>
        <v>0</v>
      </c>
      <c r="U42" s="134">
        <f t="shared" si="8"/>
        <v>0</v>
      </c>
      <c r="V42" s="161"/>
      <c r="W42" s="161"/>
      <c r="X42" s="161"/>
      <c r="Y42" s="161"/>
      <c r="Z42" s="161"/>
      <c r="AA42" s="161"/>
      <c r="AB42" s="161"/>
      <c r="AE42" s="176"/>
      <c r="AF42" s="176"/>
    </row>
    <row r="43" spans="2:32" x14ac:dyDescent="0.3">
      <c r="B43" s="207">
        <v>36</v>
      </c>
      <c r="C43" s="126"/>
      <c r="D43" s="74"/>
      <c r="E43" s="74"/>
      <c r="F43" s="244">
        <f t="shared" si="0"/>
        <v>0</v>
      </c>
      <c r="G43" s="291">
        <f t="shared" si="1"/>
        <v>0</v>
      </c>
      <c r="H43" s="292"/>
      <c r="I43" s="133">
        <f t="shared" si="2"/>
        <v>0</v>
      </c>
      <c r="J43" s="134">
        <f t="shared" si="3"/>
        <v>0</v>
      </c>
      <c r="L43" s="207">
        <v>36</v>
      </c>
      <c r="M43" s="74"/>
      <c r="N43" s="74"/>
      <c r="O43" s="208">
        <f t="shared" si="4"/>
        <v>0</v>
      </c>
      <c r="P43" s="74"/>
      <c r="Q43" s="208">
        <f>O43-P43</f>
        <v>0</v>
      </c>
      <c r="R43" s="291">
        <f t="shared" si="6"/>
        <v>0</v>
      </c>
      <c r="S43" s="292"/>
      <c r="T43" s="133">
        <f t="shared" si="7"/>
        <v>0</v>
      </c>
      <c r="U43" s="134">
        <f t="shared" si="8"/>
        <v>0</v>
      </c>
      <c r="V43" s="161"/>
      <c r="W43" s="161"/>
      <c r="X43" s="161"/>
      <c r="Y43" s="161"/>
      <c r="Z43" s="161"/>
      <c r="AA43" s="161"/>
      <c r="AB43" s="161"/>
      <c r="AE43" s="176"/>
      <c r="AF43" s="176"/>
    </row>
    <row r="44" spans="2:32" x14ac:dyDescent="0.3">
      <c r="B44" s="207">
        <v>37</v>
      </c>
      <c r="C44" s="126"/>
      <c r="D44" s="74"/>
      <c r="E44" s="74"/>
      <c r="F44" s="244">
        <f t="shared" si="0"/>
        <v>0</v>
      </c>
      <c r="G44" s="291">
        <f t="shared" si="1"/>
        <v>0</v>
      </c>
      <c r="H44" s="292"/>
      <c r="I44" s="133">
        <f t="shared" si="2"/>
        <v>0</v>
      </c>
      <c r="J44" s="134">
        <f t="shared" si="3"/>
        <v>0</v>
      </c>
      <c r="L44" s="207">
        <v>37</v>
      </c>
      <c r="M44" s="74"/>
      <c r="N44" s="74"/>
      <c r="O44" s="208">
        <f t="shared" si="4"/>
        <v>0</v>
      </c>
      <c r="P44" s="74"/>
      <c r="Q44" s="208">
        <f t="shared" ref="Q44:Q51" si="9">O44-P44</f>
        <v>0</v>
      </c>
      <c r="R44" s="291">
        <f t="shared" si="6"/>
        <v>0</v>
      </c>
      <c r="S44" s="292"/>
      <c r="T44" s="133">
        <f t="shared" si="7"/>
        <v>0</v>
      </c>
      <c r="U44" s="134">
        <f t="shared" si="8"/>
        <v>0</v>
      </c>
      <c r="V44" s="161"/>
      <c r="W44" s="161"/>
      <c r="X44" s="161"/>
      <c r="Y44" s="161"/>
      <c r="Z44" s="161"/>
      <c r="AA44" s="161"/>
      <c r="AB44" s="161"/>
      <c r="AE44" s="176"/>
      <c r="AF44" s="176"/>
    </row>
    <row r="45" spans="2:32" x14ac:dyDescent="0.3">
      <c r="B45" s="207">
        <v>38</v>
      </c>
      <c r="C45" s="126"/>
      <c r="D45" s="74"/>
      <c r="E45" s="74"/>
      <c r="F45" s="244">
        <f t="shared" si="0"/>
        <v>0</v>
      </c>
      <c r="G45" s="291">
        <f t="shared" si="1"/>
        <v>0</v>
      </c>
      <c r="H45" s="292"/>
      <c r="I45" s="133">
        <f t="shared" si="2"/>
        <v>0</v>
      </c>
      <c r="J45" s="134">
        <f t="shared" si="3"/>
        <v>0</v>
      </c>
      <c r="L45" s="207">
        <v>38</v>
      </c>
      <c r="M45" s="74"/>
      <c r="N45" s="74"/>
      <c r="O45" s="208">
        <f t="shared" si="4"/>
        <v>0</v>
      </c>
      <c r="P45" s="74"/>
      <c r="Q45" s="208">
        <f t="shared" si="9"/>
        <v>0</v>
      </c>
      <c r="R45" s="291">
        <f t="shared" si="6"/>
        <v>0</v>
      </c>
      <c r="S45" s="292"/>
      <c r="T45" s="133">
        <f t="shared" si="7"/>
        <v>0</v>
      </c>
      <c r="U45" s="134">
        <f t="shared" si="8"/>
        <v>0</v>
      </c>
      <c r="V45" s="161"/>
      <c r="W45" s="161"/>
      <c r="X45" s="161"/>
      <c r="Y45" s="161"/>
      <c r="Z45" s="161"/>
      <c r="AA45" s="161"/>
      <c r="AB45" s="161"/>
      <c r="AE45" s="176"/>
      <c r="AF45" s="176"/>
    </row>
    <row r="46" spans="2:32" x14ac:dyDescent="0.3">
      <c r="B46" s="207">
        <v>39</v>
      </c>
      <c r="C46" s="126"/>
      <c r="D46" s="74"/>
      <c r="E46" s="74"/>
      <c r="F46" s="244">
        <f t="shared" si="0"/>
        <v>0</v>
      </c>
      <c r="G46" s="291">
        <f t="shared" si="1"/>
        <v>0</v>
      </c>
      <c r="H46" s="292"/>
      <c r="I46" s="133">
        <f t="shared" si="2"/>
        <v>0</v>
      </c>
      <c r="J46" s="134">
        <f t="shared" si="3"/>
        <v>0</v>
      </c>
      <c r="L46" s="207">
        <v>39</v>
      </c>
      <c r="M46" s="74"/>
      <c r="N46" s="74"/>
      <c r="O46" s="208">
        <f t="shared" si="4"/>
        <v>0</v>
      </c>
      <c r="P46" s="74"/>
      <c r="Q46" s="208">
        <f t="shared" si="9"/>
        <v>0</v>
      </c>
      <c r="R46" s="291">
        <f t="shared" si="6"/>
        <v>0</v>
      </c>
      <c r="S46" s="292"/>
      <c r="T46" s="133">
        <f t="shared" si="7"/>
        <v>0</v>
      </c>
      <c r="U46" s="134">
        <f t="shared" si="8"/>
        <v>0</v>
      </c>
      <c r="V46" s="161"/>
      <c r="W46" s="161"/>
      <c r="X46" s="161"/>
      <c r="Y46" s="161"/>
      <c r="Z46" s="161"/>
      <c r="AA46" s="161"/>
      <c r="AB46" s="161"/>
      <c r="AE46" s="176"/>
      <c r="AF46" s="176"/>
    </row>
    <row r="47" spans="2:32" x14ac:dyDescent="0.3">
      <c r="B47" s="207">
        <v>40</v>
      </c>
      <c r="C47" s="126"/>
      <c r="D47" s="74"/>
      <c r="E47" s="74"/>
      <c r="F47" s="244">
        <f t="shared" si="0"/>
        <v>0</v>
      </c>
      <c r="G47" s="291">
        <f t="shared" si="1"/>
        <v>0</v>
      </c>
      <c r="H47" s="292"/>
      <c r="I47" s="133">
        <f t="shared" si="2"/>
        <v>0</v>
      </c>
      <c r="J47" s="134">
        <f t="shared" si="3"/>
        <v>0</v>
      </c>
      <c r="L47" s="207">
        <v>40</v>
      </c>
      <c r="M47" s="74"/>
      <c r="N47" s="74"/>
      <c r="O47" s="208">
        <f t="shared" si="4"/>
        <v>0</v>
      </c>
      <c r="P47" s="74"/>
      <c r="Q47" s="208">
        <f t="shared" si="9"/>
        <v>0</v>
      </c>
      <c r="R47" s="291">
        <f t="shared" si="6"/>
        <v>0</v>
      </c>
      <c r="S47" s="292"/>
      <c r="T47" s="133">
        <f t="shared" si="7"/>
        <v>0</v>
      </c>
      <c r="U47" s="134">
        <f t="shared" si="8"/>
        <v>0</v>
      </c>
      <c r="V47" s="161"/>
      <c r="W47" s="161"/>
      <c r="X47" s="161"/>
      <c r="Y47" s="161"/>
      <c r="Z47" s="161"/>
      <c r="AA47" s="161"/>
      <c r="AB47" s="161"/>
      <c r="AE47" s="176"/>
      <c r="AF47" s="176"/>
    </row>
    <row r="48" spans="2:32" x14ac:dyDescent="0.3">
      <c r="B48" s="207">
        <v>41</v>
      </c>
      <c r="C48" s="126"/>
      <c r="D48" s="74"/>
      <c r="E48" s="74"/>
      <c r="F48" s="244">
        <f t="shared" si="0"/>
        <v>0</v>
      </c>
      <c r="G48" s="291">
        <f t="shared" si="1"/>
        <v>0</v>
      </c>
      <c r="H48" s="292"/>
      <c r="I48" s="133">
        <f t="shared" si="2"/>
        <v>0</v>
      </c>
      <c r="J48" s="134">
        <f t="shared" si="3"/>
        <v>0</v>
      </c>
      <c r="L48" s="207">
        <v>41</v>
      </c>
      <c r="M48" s="74"/>
      <c r="N48" s="74"/>
      <c r="O48" s="208">
        <f t="shared" si="4"/>
        <v>0</v>
      </c>
      <c r="P48" s="74"/>
      <c r="Q48" s="208">
        <f t="shared" si="9"/>
        <v>0</v>
      </c>
      <c r="R48" s="291">
        <f t="shared" si="6"/>
        <v>0</v>
      </c>
      <c r="S48" s="292"/>
      <c r="T48" s="133">
        <f t="shared" si="7"/>
        <v>0</v>
      </c>
      <c r="U48" s="134">
        <f t="shared" si="8"/>
        <v>0</v>
      </c>
      <c r="V48" s="161"/>
      <c r="W48" s="161"/>
      <c r="X48" s="161"/>
      <c r="Y48" s="161"/>
      <c r="Z48" s="161"/>
      <c r="AA48" s="161"/>
      <c r="AB48" s="161"/>
      <c r="AE48" s="176"/>
      <c r="AF48" s="176"/>
    </row>
    <row r="49" spans="2:32" x14ac:dyDescent="0.3">
      <c r="B49" s="207">
        <v>42</v>
      </c>
      <c r="C49" s="126"/>
      <c r="D49" s="74"/>
      <c r="E49" s="74"/>
      <c r="F49" s="244">
        <f t="shared" si="0"/>
        <v>0</v>
      </c>
      <c r="G49" s="291">
        <f t="shared" si="1"/>
        <v>0</v>
      </c>
      <c r="H49" s="292"/>
      <c r="I49" s="133">
        <f t="shared" si="2"/>
        <v>0</v>
      </c>
      <c r="J49" s="134">
        <f t="shared" si="3"/>
        <v>0</v>
      </c>
      <c r="L49" s="207">
        <v>42</v>
      </c>
      <c r="M49" s="74"/>
      <c r="N49" s="74"/>
      <c r="O49" s="208">
        <f t="shared" si="4"/>
        <v>0</v>
      </c>
      <c r="P49" s="74"/>
      <c r="Q49" s="208">
        <f t="shared" si="9"/>
        <v>0</v>
      </c>
      <c r="R49" s="291">
        <f t="shared" si="6"/>
        <v>0</v>
      </c>
      <c r="S49" s="292"/>
      <c r="T49" s="133">
        <f t="shared" si="7"/>
        <v>0</v>
      </c>
      <c r="U49" s="134">
        <f t="shared" si="8"/>
        <v>0</v>
      </c>
      <c r="V49" s="161"/>
      <c r="W49" s="161"/>
      <c r="X49" s="161"/>
      <c r="Y49" s="161"/>
      <c r="Z49" s="161"/>
      <c r="AA49" s="161"/>
      <c r="AB49" s="161"/>
      <c r="AE49" s="176"/>
      <c r="AF49" s="176"/>
    </row>
    <row r="50" spans="2:32" x14ac:dyDescent="0.3">
      <c r="B50" s="207">
        <v>43</v>
      </c>
      <c r="C50" s="126"/>
      <c r="D50" s="74"/>
      <c r="E50" s="74"/>
      <c r="F50" s="244">
        <f t="shared" si="0"/>
        <v>0</v>
      </c>
      <c r="G50" s="291">
        <f t="shared" si="1"/>
        <v>0</v>
      </c>
      <c r="H50" s="292"/>
      <c r="I50" s="133">
        <f t="shared" si="2"/>
        <v>0</v>
      </c>
      <c r="J50" s="134">
        <f t="shared" si="3"/>
        <v>0</v>
      </c>
      <c r="L50" s="207">
        <v>43</v>
      </c>
      <c r="M50" s="74"/>
      <c r="N50" s="74"/>
      <c r="O50" s="208">
        <f t="shared" si="4"/>
        <v>0</v>
      </c>
      <c r="P50" s="74"/>
      <c r="Q50" s="208">
        <f t="shared" si="9"/>
        <v>0</v>
      </c>
      <c r="R50" s="291">
        <f t="shared" si="6"/>
        <v>0</v>
      </c>
      <c r="S50" s="292"/>
      <c r="T50" s="133">
        <f t="shared" si="7"/>
        <v>0</v>
      </c>
      <c r="U50" s="134">
        <f t="shared" si="8"/>
        <v>0</v>
      </c>
      <c r="V50" s="161"/>
      <c r="W50" s="161"/>
      <c r="X50" s="161"/>
      <c r="Y50" s="161"/>
      <c r="Z50" s="161"/>
      <c r="AA50" s="161"/>
      <c r="AB50" s="161"/>
      <c r="AE50" s="176"/>
      <c r="AF50" s="176"/>
    </row>
    <row r="51" spans="2:32" x14ac:dyDescent="0.3">
      <c r="B51" s="209">
        <v>44</v>
      </c>
      <c r="C51" s="127"/>
      <c r="D51" s="75"/>
      <c r="E51" s="75"/>
      <c r="F51" s="245">
        <f t="shared" si="0"/>
        <v>0</v>
      </c>
      <c r="G51" s="293">
        <f t="shared" si="1"/>
        <v>0</v>
      </c>
      <c r="H51" s="294"/>
      <c r="I51" s="142">
        <f t="shared" si="2"/>
        <v>0</v>
      </c>
      <c r="J51" s="140">
        <f t="shared" si="3"/>
        <v>0</v>
      </c>
      <c r="L51" s="209">
        <v>44</v>
      </c>
      <c r="M51" s="75"/>
      <c r="N51" s="75"/>
      <c r="O51" s="210">
        <f t="shared" si="4"/>
        <v>0</v>
      </c>
      <c r="P51" s="75"/>
      <c r="Q51" s="210">
        <f t="shared" si="9"/>
        <v>0</v>
      </c>
      <c r="R51" s="293">
        <f t="shared" si="6"/>
        <v>0</v>
      </c>
      <c r="S51" s="294"/>
      <c r="T51" s="142">
        <f t="shared" si="7"/>
        <v>0</v>
      </c>
      <c r="U51" s="140">
        <f t="shared" si="8"/>
        <v>0</v>
      </c>
      <c r="V51" s="161"/>
      <c r="W51" s="161"/>
      <c r="X51" s="161"/>
      <c r="Y51" s="161"/>
      <c r="Z51" s="161"/>
      <c r="AA51" s="161"/>
      <c r="AB51" s="161"/>
      <c r="AE51" s="176"/>
      <c r="AF51" s="176"/>
    </row>
    <row r="52" spans="2:32" ht="35.25" customHeight="1" thickBot="1" x14ac:dyDescent="0.35">
      <c r="B52" s="286" t="s">
        <v>193</v>
      </c>
      <c r="C52" s="287"/>
      <c r="D52" s="287"/>
      <c r="E52" s="288"/>
      <c r="F52" s="216">
        <f>SUM(I8:I51)</f>
        <v>0</v>
      </c>
      <c r="G52" s="289">
        <f>SUM(J8:J51)</f>
        <v>0</v>
      </c>
      <c r="H52" s="290"/>
      <c r="I52" s="143"/>
      <c r="J52" s="137"/>
      <c r="L52" s="286" t="s">
        <v>193</v>
      </c>
      <c r="M52" s="287"/>
      <c r="N52" s="287"/>
      <c r="O52" s="287"/>
      <c r="P52" s="288"/>
      <c r="Q52" s="216">
        <f>SUM(T8:T51)</f>
        <v>0</v>
      </c>
      <c r="R52" s="289">
        <f>SUM(U8:U51)</f>
        <v>0</v>
      </c>
      <c r="S52" s="290"/>
      <c r="T52" s="136"/>
      <c r="U52" s="137"/>
      <c r="V52" s="161"/>
      <c r="W52" s="161"/>
      <c r="X52" s="161"/>
      <c r="Y52" s="161"/>
      <c r="Z52" s="161"/>
      <c r="AA52" s="161"/>
      <c r="AB52" s="161"/>
      <c r="AE52" s="176"/>
      <c r="AF52" s="176"/>
    </row>
    <row r="53" spans="2:32" x14ac:dyDescent="0.3">
      <c r="I53" s="133"/>
      <c r="J53" s="133"/>
      <c r="T53" s="133"/>
      <c r="U53" s="133"/>
      <c r="V53" s="180"/>
      <c r="W53" s="180"/>
      <c r="AE53" s="176"/>
      <c r="AF53" s="176"/>
    </row>
    <row r="54" spans="2:32" x14ac:dyDescent="0.3">
      <c r="I54" s="133"/>
      <c r="J54" s="133"/>
      <c r="T54" s="133"/>
      <c r="U54" s="133"/>
    </row>
    <row r="55" spans="2:32" x14ac:dyDescent="0.3">
      <c r="I55" s="133"/>
      <c r="J55" s="133"/>
      <c r="T55" s="133"/>
      <c r="U55" s="133"/>
    </row>
    <row r="56" spans="2:32" x14ac:dyDescent="0.3">
      <c r="I56" s="133"/>
      <c r="J56" s="133"/>
      <c r="T56" s="133"/>
      <c r="U56" s="133"/>
    </row>
    <row r="57" spans="2:32" x14ac:dyDescent="0.3">
      <c r="I57" s="133"/>
      <c r="J57" s="133"/>
      <c r="T57" s="133"/>
      <c r="U57" s="133"/>
    </row>
    <row r="58" spans="2:32" x14ac:dyDescent="0.3">
      <c r="I58" s="133"/>
      <c r="J58" s="133"/>
      <c r="T58" s="133"/>
      <c r="U58" s="133"/>
    </row>
    <row r="59" spans="2:32" x14ac:dyDescent="0.3">
      <c r="I59" s="133"/>
      <c r="J59" s="133"/>
      <c r="T59" s="133"/>
      <c r="U59" s="133"/>
    </row>
    <row r="60" spans="2:32" x14ac:dyDescent="0.3">
      <c r="I60" s="133"/>
      <c r="J60" s="133"/>
      <c r="T60" s="133"/>
      <c r="U60" s="133"/>
    </row>
    <row r="61" spans="2:32" x14ac:dyDescent="0.3">
      <c r="I61" s="133"/>
      <c r="J61" s="133"/>
      <c r="T61" s="133"/>
      <c r="U61" s="133"/>
    </row>
    <row r="62" spans="2:32" x14ac:dyDescent="0.3">
      <c r="I62" s="133"/>
      <c r="J62" s="133"/>
      <c r="T62" s="133"/>
      <c r="U62" s="133"/>
    </row>
    <row r="63" spans="2:32" x14ac:dyDescent="0.3">
      <c r="I63" s="133"/>
      <c r="J63" s="133"/>
      <c r="T63" s="133"/>
      <c r="U63" s="133"/>
    </row>
    <row r="64" spans="2:32" x14ac:dyDescent="0.3">
      <c r="I64" s="133"/>
      <c r="J64" s="133"/>
      <c r="T64" s="133"/>
      <c r="U64" s="133"/>
    </row>
    <row r="65" spans="9:21" x14ac:dyDescent="0.3">
      <c r="I65" s="133"/>
      <c r="J65" s="133"/>
      <c r="T65" s="133"/>
      <c r="U65" s="133"/>
    </row>
    <row r="66" spans="9:21" x14ac:dyDescent="0.3">
      <c r="I66" s="133"/>
      <c r="J66" s="133"/>
      <c r="T66" s="133"/>
      <c r="U66" s="133"/>
    </row>
    <row r="67" spans="9:21" x14ac:dyDescent="0.3">
      <c r="I67" s="133"/>
      <c r="J67" s="133"/>
      <c r="T67" s="133"/>
      <c r="U67" s="133"/>
    </row>
    <row r="68" spans="9:21" x14ac:dyDescent="0.3">
      <c r="I68" s="133"/>
      <c r="J68" s="133"/>
      <c r="T68" s="133"/>
      <c r="U68" s="133"/>
    </row>
    <row r="69" spans="9:21" x14ac:dyDescent="0.3">
      <c r="I69" s="133"/>
      <c r="J69" s="133"/>
      <c r="T69" s="133"/>
      <c r="U69" s="133"/>
    </row>
    <row r="70" spans="9:21" x14ac:dyDescent="0.3">
      <c r="I70" s="133"/>
      <c r="J70" s="133"/>
      <c r="T70" s="133"/>
      <c r="U70" s="133"/>
    </row>
    <row r="71" spans="9:21" x14ac:dyDescent="0.3">
      <c r="I71" s="133"/>
      <c r="J71" s="133"/>
      <c r="T71" s="133"/>
      <c r="U71" s="133"/>
    </row>
    <row r="72" spans="9:21" x14ac:dyDescent="0.3">
      <c r="I72" s="133"/>
      <c r="J72" s="133"/>
      <c r="T72" s="133"/>
      <c r="U72" s="133"/>
    </row>
    <row r="73" spans="9:21" x14ac:dyDescent="0.3">
      <c r="I73" s="133"/>
      <c r="J73" s="133"/>
      <c r="T73" s="133"/>
      <c r="U73" s="133"/>
    </row>
    <row r="74" spans="9:21" x14ac:dyDescent="0.3">
      <c r="I74" s="133"/>
      <c r="J74" s="133"/>
      <c r="T74" s="133"/>
      <c r="U74" s="133"/>
    </row>
    <row r="75" spans="9:21" x14ac:dyDescent="0.3">
      <c r="I75" s="133"/>
      <c r="J75" s="133"/>
      <c r="T75" s="133"/>
      <c r="U75" s="133"/>
    </row>
    <row r="76" spans="9:21" x14ac:dyDescent="0.3">
      <c r="I76" s="135"/>
      <c r="J76" s="135"/>
      <c r="T76" s="135"/>
      <c r="U76" s="135"/>
    </row>
  </sheetData>
  <sheetProtection algorithmName="SHA-512" hashValue="t+Sep12pWQkyKWYqInmiIY1U3u3eU47plz5VjoEKhn113RzUHPiA48cu85yrjVTYATuURsB/yAg2PYIokSsluA==" saltValue="fdcjdBMb2GUZ7vWJZ4IZaA==" spinCount="100000" sheet="1" objects="1" scenarios="1"/>
  <mergeCells count="96">
    <mergeCell ref="G8:H8"/>
    <mergeCell ref="R8:S8"/>
    <mergeCell ref="G9:H9"/>
    <mergeCell ref="R9:S9"/>
    <mergeCell ref="G6:H6"/>
    <mergeCell ref="R6:S6"/>
    <mergeCell ref="G7:H7"/>
    <mergeCell ref="R7:S7"/>
    <mergeCell ref="G12:H12"/>
    <mergeCell ref="R12:S12"/>
    <mergeCell ref="G13:H13"/>
    <mergeCell ref="R13:S13"/>
    <mergeCell ref="G10:H10"/>
    <mergeCell ref="R10:S10"/>
    <mergeCell ref="G11:H11"/>
    <mergeCell ref="R11:S11"/>
    <mergeCell ref="G16:H16"/>
    <mergeCell ref="R16:S16"/>
    <mergeCell ref="G17:H17"/>
    <mergeCell ref="R17:S17"/>
    <mergeCell ref="G14:H14"/>
    <mergeCell ref="R14:S14"/>
    <mergeCell ref="G15:H15"/>
    <mergeCell ref="R15:S15"/>
    <mergeCell ref="G20:H20"/>
    <mergeCell ref="R20:S20"/>
    <mergeCell ref="G21:H21"/>
    <mergeCell ref="R21:S21"/>
    <mergeCell ref="G18:H18"/>
    <mergeCell ref="R18:S18"/>
    <mergeCell ref="G19:H19"/>
    <mergeCell ref="R19:S19"/>
    <mergeCell ref="G24:H24"/>
    <mergeCell ref="R24:S24"/>
    <mergeCell ref="G25:H25"/>
    <mergeCell ref="R25:S25"/>
    <mergeCell ref="G22:H22"/>
    <mergeCell ref="R22:S22"/>
    <mergeCell ref="G23:H23"/>
    <mergeCell ref="R23:S23"/>
    <mergeCell ref="G28:H28"/>
    <mergeCell ref="R28:S28"/>
    <mergeCell ref="G29:H29"/>
    <mergeCell ref="R29:S29"/>
    <mergeCell ref="G26:H26"/>
    <mergeCell ref="R26:S26"/>
    <mergeCell ref="G27:H27"/>
    <mergeCell ref="R27:S27"/>
    <mergeCell ref="G32:H32"/>
    <mergeCell ref="R32:S32"/>
    <mergeCell ref="G33:H33"/>
    <mergeCell ref="R33:S33"/>
    <mergeCell ref="G30:H30"/>
    <mergeCell ref="R30:S30"/>
    <mergeCell ref="G31:H31"/>
    <mergeCell ref="R31:S31"/>
    <mergeCell ref="G36:H36"/>
    <mergeCell ref="R36:S36"/>
    <mergeCell ref="G37:H37"/>
    <mergeCell ref="R37:S37"/>
    <mergeCell ref="G34:H34"/>
    <mergeCell ref="R34:S34"/>
    <mergeCell ref="G35:H35"/>
    <mergeCell ref="R35:S35"/>
    <mergeCell ref="G40:H40"/>
    <mergeCell ref="R40:S40"/>
    <mergeCell ref="G41:H41"/>
    <mergeCell ref="R41:S41"/>
    <mergeCell ref="G38:H38"/>
    <mergeCell ref="R38:S38"/>
    <mergeCell ref="G39:H39"/>
    <mergeCell ref="R39:S39"/>
    <mergeCell ref="G44:H44"/>
    <mergeCell ref="R44:S44"/>
    <mergeCell ref="G45:H45"/>
    <mergeCell ref="R45:S45"/>
    <mergeCell ref="G42:H42"/>
    <mergeCell ref="R42:S42"/>
    <mergeCell ref="G43:H43"/>
    <mergeCell ref="R43:S43"/>
    <mergeCell ref="G48:H48"/>
    <mergeCell ref="R48:S48"/>
    <mergeCell ref="G49:H49"/>
    <mergeCell ref="R49:S49"/>
    <mergeCell ref="G46:H46"/>
    <mergeCell ref="R46:S46"/>
    <mergeCell ref="G47:H47"/>
    <mergeCell ref="R47:S47"/>
    <mergeCell ref="B52:E52"/>
    <mergeCell ref="L52:P52"/>
    <mergeCell ref="G52:H52"/>
    <mergeCell ref="R52:S52"/>
    <mergeCell ref="G50:H50"/>
    <mergeCell ref="R50:S50"/>
    <mergeCell ref="G51:H51"/>
    <mergeCell ref="R51:S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1" manualBreakCount="1">
    <brk id="11" max="5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IV97"/>
  <sheetViews>
    <sheetView showGridLines="0" topLeftCell="A22" zoomScaleNormal="100" zoomScaleSheetLayoutView="85" workbookViewId="0">
      <selection activeCell="O20" sqref="O20"/>
    </sheetView>
  </sheetViews>
  <sheetFormatPr baseColWidth="10" defaultColWidth="11.453125" defaultRowHeight="12.5" x14ac:dyDescent="0.35"/>
  <cols>
    <col min="1" max="1" width="1.54296875" style="9" customWidth="1"/>
    <col min="2" max="2" width="5.1796875" style="170" customWidth="1"/>
    <col min="3" max="4" width="7.1796875" style="9" customWidth="1"/>
    <col min="5" max="5" width="5.1796875" style="9" customWidth="1"/>
    <col min="6" max="6" width="2.54296875" style="9" customWidth="1"/>
    <col min="7" max="7" width="11.453125" style="9" customWidth="1"/>
    <col min="8" max="8" width="6.1796875" style="170" customWidth="1"/>
    <col min="9" max="9" width="2.54296875" style="170" customWidth="1"/>
    <col min="10" max="10" width="11.453125" style="9" customWidth="1"/>
    <col min="11" max="11" width="6.1796875" style="9" customWidth="1"/>
    <col min="12" max="12" width="2.54296875" style="9" customWidth="1"/>
    <col min="13" max="13" width="11.453125" style="9" customWidth="1"/>
    <col min="14" max="14" width="6.1796875" style="170" customWidth="1"/>
    <col min="15" max="15" width="11.453125" style="9" customWidth="1"/>
    <col min="16" max="16" width="6.1796875" style="9" customWidth="1"/>
    <col min="17" max="17" width="1.7265625" style="9" customWidth="1"/>
    <col min="18" max="18" width="14.26953125" style="9" customWidth="1"/>
    <col min="19" max="19" width="20" style="9" hidden="1" customWidth="1"/>
    <col min="20" max="20" width="27.54296875" style="9" hidden="1" customWidth="1"/>
    <col min="21" max="21" width="22.54296875" style="9" hidden="1" customWidth="1"/>
    <col min="22" max="22" width="4.453125" style="9" hidden="1" customWidth="1"/>
    <col min="23" max="23" width="12.54296875" style="9" hidden="1" customWidth="1"/>
    <col min="24" max="24" width="12.54296875" style="9" customWidth="1"/>
    <col min="25" max="16384" width="11.453125" style="9"/>
  </cols>
  <sheetData>
    <row r="1" spans="2:256" ht="13" thickBot="1" x14ac:dyDescent="0.4"/>
    <row r="2" spans="2:256" ht="15" customHeight="1" x14ac:dyDescent="0.35">
      <c r="B2" s="144"/>
      <c r="C2" s="145"/>
      <c r="D2" s="145"/>
      <c r="E2" s="254"/>
      <c r="F2" s="254"/>
      <c r="G2" s="254"/>
      <c r="H2" s="254"/>
      <c r="I2" s="254"/>
      <c r="J2" s="254"/>
      <c r="K2" s="254"/>
      <c r="L2" s="254"/>
      <c r="M2" s="254"/>
      <c r="N2" s="254"/>
      <c r="O2" s="254"/>
      <c r="P2" s="254"/>
      <c r="Q2" s="254"/>
      <c r="R2" s="151"/>
    </row>
    <row r="3" spans="2:256" ht="15.5" x14ac:dyDescent="0.35">
      <c r="B3" s="255" t="s">
        <v>197</v>
      </c>
      <c r="C3" s="256"/>
      <c r="D3" s="256"/>
      <c r="E3" s="256"/>
      <c r="F3" s="256"/>
      <c r="G3" s="256"/>
      <c r="H3" s="256"/>
      <c r="I3" s="256"/>
      <c r="J3" s="256"/>
      <c r="K3" s="256"/>
      <c r="L3" s="256"/>
      <c r="M3" s="256"/>
      <c r="N3" s="256"/>
      <c r="O3" s="256"/>
      <c r="P3" s="256"/>
      <c r="Q3" s="256"/>
      <c r="R3" s="152"/>
    </row>
    <row r="4" spans="2:256" s="25" customFormat="1" ht="15.75" customHeight="1" x14ac:dyDescent="0.35">
      <c r="B4" s="147" t="s">
        <v>195</v>
      </c>
      <c r="C4" s="146"/>
      <c r="D4" s="256" t="s">
        <v>196</v>
      </c>
      <c r="E4" s="256"/>
      <c r="F4" s="256"/>
      <c r="G4" s="256"/>
      <c r="H4" s="256"/>
      <c r="I4" s="256"/>
      <c r="J4" s="256"/>
      <c r="K4" s="256"/>
      <c r="L4" s="256"/>
      <c r="M4" s="256"/>
      <c r="N4" s="256"/>
      <c r="O4" s="256"/>
      <c r="P4" s="256"/>
      <c r="Q4" s="256"/>
      <c r="R4" s="153"/>
    </row>
    <row r="5" spans="2:256" s="25" customFormat="1" ht="13" x14ac:dyDescent="0.35">
      <c r="B5" s="257"/>
      <c r="C5" s="258"/>
      <c r="D5" s="258"/>
      <c r="E5" s="258"/>
      <c r="F5" s="258"/>
      <c r="G5" s="258"/>
      <c r="H5" s="258"/>
      <c r="I5" s="258"/>
      <c r="J5" s="258"/>
      <c r="K5" s="258"/>
      <c r="L5" s="258"/>
      <c r="M5" s="258"/>
      <c r="N5" s="258"/>
      <c r="O5" s="258"/>
      <c r="P5" s="258"/>
      <c r="Q5" s="258"/>
      <c r="R5" s="153"/>
    </row>
    <row r="6" spans="2:256" ht="13" x14ac:dyDescent="0.35">
      <c r="B6" s="148"/>
      <c r="C6" s="17"/>
      <c r="D6" s="17"/>
      <c r="E6" s="17"/>
      <c r="F6" s="17"/>
      <c r="G6" s="149"/>
      <c r="H6" s="30"/>
      <c r="I6" s="30"/>
      <c r="J6" s="150"/>
      <c r="K6" s="150"/>
      <c r="L6" s="150"/>
      <c r="M6" s="150"/>
      <c r="N6" s="150"/>
      <c r="O6" s="150"/>
      <c r="P6" s="150"/>
      <c r="Q6" s="17"/>
      <c r="R6" s="278"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4" x14ac:dyDescent="0.3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35">
      <c r="B8" s="19"/>
      <c r="C8" s="17"/>
      <c r="D8" s="17"/>
      <c r="E8" s="17"/>
      <c r="F8" s="17"/>
      <c r="G8" s="20"/>
      <c r="H8" s="20"/>
      <c r="I8" s="20"/>
      <c r="J8" s="20"/>
      <c r="K8" s="20"/>
      <c r="L8" s="20"/>
      <c r="M8" s="20"/>
      <c r="N8" s="20"/>
      <c r="O8" s="20"/>
      <c r="P8" s="20"/>
      <c r="Q8" s="21"/>
      <c r="R8" s="279"/>
    </row>
    <row r="9" spans="2:256" ht="15" customHeight="1" x14ac:dyDescent="0.35">
      <c r="B9" s="22" t="s">
        <v>34</v>
      </c>
      <c r="C9" s="23"/>
      <c r="D9" s="2"/>
      <c r="E9" s="17"/>
      <c r="F9" s="17"/>
      <c r="G9" s="18" t="s">
        <v>19</v>
      </c>
      <c r="H9" s="281"/>
      <c r="I9" s="281"/>
      <c r="J9" s="281"/>
      <c r="K9" s="281"/>
      <c r="L9" s="281"/>
      <c r="M9" s="281"/>
      <c r="N9" s="281"/>
      <c r="O9" s="281"/>
      <c r="P9" s="281"/>
      <c r="Q9" s="21"/>
      <c r="R9" s="24"/>
    </row>
    <row r="10" spans="2:256" ht="6.75" customHeight="1" x14ac:dyDescent="0.35">
      <c r="B10" s="19"/>
      <c r="C10" s="17"/>
      <c r="D10" s="17"/>
      <c r="E10" s="17"/>
      <c r="F10" s="17"/>
      <c r="G10" s="20"/>
      <c r="H10" s="20"/>
      <c r="I10" s="20"/>
      <c r="J10" s="20"/>
      <c r="K10" s="20"/>
      <c r="L10" s="20"/>
      <c r="M10" s="20"/>
      <c r="N10" s="20"/>
      <c r="O10" s="20"/>
      <c r="P10" s="20"/>
      <c r="Q10" s="21"/>
      <c r="R10" s="24"/>
    </row>
    <row r="11" spans="2:256" s="25" customFormat="1" ht="14.25" customHeight="1" x14ac:dyDescent="0.3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35">
      <c r="B12" s="19"/>
      <c r="C12" s="17"/>
      <c r="D12" s="17"/>
      <c r="E12" s="17"/>
      <c r="F12" s="17"/>
      <c r="G12" s="20"/>
      <c r="H12" s="20"/>
      <c r="I12" s="20"/>
      <c r="J12" s="20"/>
      <c r="K12" s="20"/>
      <c r="L12" s="20"/>
      <c r="M12" s="20"/>
      <c r="N12" s="20"/>
      <c r="O12" s="20"/>
      <c r="P12" s="20"/>
      <c r="Q12" s="21"/>
      <c r="R12" s="24"/>
      <c r="T12" s="30"/>
    </row>
    <row r="13" spans="2:256" ht="13" x14ac:dyDescent="0.35">
      <c r="B13" s="19"/>
      <c r="C13" s="17"/>
      <c r="D13" s="17"/>
      <c r="E13" s="17"/>
      <c r="F13" s="17"/>
      <c r="G13" s="20"/>
      <c r="H13" s="20"/>
      <c r="I13" s="20"/>
      <c r="J13" s="20"/>
      <c r="K13" s="20"/>
      <c r="L13" s="20"/>
      <c r="M13" s="33"/>
      <c r="N13" s="20"/>
      <c r="O13" s="20"/>
      <c r="P13" s="20"/>
      <c r="Q13" s="21"/>
      <c r="R13" s="24"/>
      <c r="T13" s="30"/>
    </row>
    <row r="14" spans="2:256" ht="16" x14ac:dyDescent="0.35">
      <c r="B14" s="28" t="s">
        <v>7</v>
      </c>
      <c r="C14" s="29" t="s">
        <v>35</v>
      </c>
      <c r="D14" s="30"/>
      <c r="E14" s="30"/>
      <c r="F14" s="30"/>
      <c r="G14" s="30"/>
      <c r="H14" s="174"/>
      <c r="I14" s="174"/>
      <c r="K14" s="31"/>
      <c r="N14" s="174"/>
      <c r="O14" s="30"/>
      <c r="P14" s="30"/>
      <c r="Q14" s="30"/>
      <c r="R14" s="24"/>
      <c r="T14" s="30"/>
    </row>
    <row r="15" spans="2:256" ht="14" x14ac:dyDescent="0.35">
      <c r="B15" s="28"/>
      <c r="C15" s="167" t="s">
        <v>37</v>
      </c>
      <c r="D15" s="167"/>
      <c r="E15" s="167"/>
      <c r="F15" s="167"/>
      <c r="G15" s="167"/>
      <c r="H15" s="167"/>
      <c r="I15" s="167"/>
      <c r="J15" s="34"/>
      <c r="K15" s="34"/>
      <c r="L15" s="35"/>
      <c r="M15" s="284"/>
      <c r="N15" s="284"/>
      <c r="O15" s="285"/>
      <c r="P15" s="285"/>
      <c r="Q15" s="30"/>
      <c r="R15" s="24"/>
    </row>
    <row r="16" spans="2:256" ht="14.5" x14ac:dyDescent="0.35">
      <c r="B16" s="36"/>
      <c r="C16" s="269" t="s">
        <v>36</v>
      </c>
      <c r="D16" s="269"/>
      <c r="E16" s="269"/>
      <c r="F16" s="269"/>
      <c r="G16" s="269"/>
      <c r="H16" s="269"/>
      <c r="I16" s="269"/>
      <c r="J16" s="269"/>
      <c r="K16" s="269"/>
      <c r="L16" s="37"/>
      <c r="M16" s="220"/>
      <c r="N16" s="95"/>
      <c r="O16" s="94">
        <f>SUM(J20:J20)</f>
        <v>0</v>
      </c>
      <c r="P16" s="38" t="s">
        <v>23</v>
      </c>
      <c r="Q16" s="30"/>
      <c r="R16" s="24"/>
    </row>
    <row r="17" spans="2:29" x14ac:dyDescent="0.35">
      <c r="B17" s="36"/>
      <c r="C17" s="30"/>
      <c r="D17" s="30"/>
      <c r="E17" s="30"/>
      <c r="F17" s="30"/>
      <c r="G17" s="21"/>
      <c r="H17" s="174"/>
      <c r="I17" s="174"/>
      <c r="J17" s="18"/>
      <c r="K17" s="18"/>
      <c r="L17" s="30"/>
      <c r="M17" s="30"/>
      <c r="N17" s="174"/>
      <c r="O17" s="30"/>
      <c r="P17" s="30"/>
      <c r="Q17" s="30"/>
      <c r="R17" s="24"/>
    </row>
    <row r="18" spans="2:29" ht="13" x14ac:dyDescent="0.35">
      <c r="B18" s="36"/>
      <c r="C18" s="270"/>
      <c r="D18" s="270"/>
      <c r="E18" s="270"/>
      <c r="F18" s="169"/>
      <c r="G18" s="299" t="s">
        <v>38</v>
      </c>
      <c r="H18" s="264"/>
      <c r="I18" s="264"/>
      <c r="J18" s="264"/>
      <c r="K18" s="265"/>
      <c r="L18" s="30"/>
      <c r="M18" s="299" t="s">
        <v>24</v>
      </c>
      <c r="N18" s="264"/>
      <c r="O18" s="264"/>
      <c r="P18" s="265"/>
      <c r="Q18" s="30"/>
      <c r="R18" s="24"/>
    </row>
    <row r="19" spans="2:29" ht="13" x14ac:dyDescent="0.35">
      <c r="B19" s="36"/>
      <c r="C19" s="270"/>
      <c r="D19" s="270"/>
      <c r="E19" s="270"/>
      <c r="F19" s="169"/>
      <c r="G19" s="272" t="s">
        <v>39</v>
      </c>
      <c r="H19" s="273"/>
      <c r="I19" s="172"/>
      <c r="J19" s="39"/>
      <c r="K19" s="40"/>
      <c r="L19" s="30"/>
      <c r="M19" s="272" t="s">
        <v>39</v>
      </c>
      <c r="N19" s="274"/>
      <c r="O19" s="171"/>
      <c r="P19" s="173"/>
      <c r="Q19" s="30"/>
      <c r="R19" s="24"/>
    </row>
    <row r="20" spans="2:29" ht="14.25" customHeight="1" x14ac:dyDescent="0.35">
      <c r="B20" s="36"/>
      <c r="C20" s="167"/>
      <c r="D20" s="262"/>
      <c r="E20" s="262"/>
      <c r="F20" s="167"/>
      <c r="G20" s="41">
        <v>5</v>
      </c>
      <c r="H20" s="68" t="s">
        <v>23</v>
      </c>
      <c r="I20" s="67"/>
      <c r="J20" s="221">
        <f>'Detail Ferkelerz. Deckzentrum'!H52</f>
        <v>0</v>
      </c>
      <c r="K20" s="42" t="s">
        <v>23</v>
      </c>
      <c r="L20" s="30"/>
      <c r="M20" s="41">
        <v>1.3</v>
      </c>
      <c r="N20" s="42" t="s">
        <v>23</v>
      </c>
      <c r="O20" s="221">
        <f>'Detail Ferkelerz. Deckzentrum'!S52</f>
        <v>0</v>
      </c>
      <c r="P20" s="42" t="s">
        <v>23</v>
      </c>
      <c r="Q20" s="30"/>
      <c r="R20" s="24"/>
    </row>
    <row r="21" spans="2:29" ht="14.25" customHeight="1" x14ac:dyDescent="0.35">
      <c r="B21" s="36"/>
      <c r="C21" s="30"/>
      <c r="D21" s="30"/>
      <c r="E21" s="30"/>
      <c r="F21" s="30"/>
      <c r="G21" s="21"/>
      <c r="H21" s="174"/>
      <c r="I21" s="174"/>
      <c r="J21" s="18"/>
      <c r="K21" s="18"/>
      <c r="L21" s="30"/>
      <c r="M21" s="30"/>
      <c r="N21" s="174"/>
      <c r="O21" s="30"/>
      <c r="P21" s="30"/>
      <c r="Q21" s="30"/>
      <c r="R21" s="24"/>
    </row>
    <row r="22" spans="2:29" ht="14.25" customHeight="1" x14ac:dyDescent="0.35">
      <c r="B22" s="36"/>
      <c r="C22" s="270"/>
      <c r="D22" s="270"/>
      <c r="E22" s="270"/>
      <c r="F22" s="169"/>
      <c r="G22" s="300"/>
      <c r="H22" s="300"/>
      <c r="I22" s="300"/>
      <c r="J22" s="300"/>
      <c r="K22" s="300"/>
      <c r="L22" s="30"/>
      <c r="M22" s="263" t="s">
        <v>149</v>
      </c>
      <c r="N22" s="264"/>
      <c r="O22" s="264"/>
      <c r="P22" s="265"/>
      <c r="Q22" s="30"/>
      <c r="R22" s="24"/>
      <c r="S22" s="1"/>
      <c r="T22" s="1"/>
      <c r="U22" s="1"/>
      <c r="V22" s="1"/>
      <c r="W22" s="1"/>
    </row>
    <row r="23" spans="2:29" ht="13" x14ac:dyDescent="0.35">
      <c r="B23" s="36"/>
      <c r="C23" s="270"/>
      <c r="D23" s="270"/>
      <c r="E23" s="270"/>
      <c r="F23" s="169"/>
      <c r="G23" s="300"/>
      <c r="H23" s="300"/>
      <c r="I23" s="175"/>
      <c r="J23" s="21"/>
      <c r="K23" s="85"/>
      <c r="L23" s="30"/>
      <c r="M23" s="272" t="s">
        <v>39</v>
      </c>
      <c r="N23" s="274"/>
      <c r="O23" s="171"/>
      <c r="P23" s="173"/>
      <c r="Q23" s="30"/>
      <c r="R23" s="24"/>
      <c r="S23" s="1"/>
      <c r="T23" s="222">
        <f>IF(SUM(J20,O20,J24,O24)&gt;0,1,0)</f>
        <v>0</v>
      </c>
      <c r="U23" s="1"/>
      <c r="V23" s="1"/>
      <c r="W23" s="1"/>
    </row>
    <row r="24" spans="2:29" ht="14.5" x14ac:dyDescent="0.35">
      <c r="B24" s="36"/>
      <c r="C24" s="167"/>
      <c r="D24" s="262"/>
      <c r="E24" s="262"/>
      <c r="F24" s="167"/>
      <c r="G24" s="72"/>
      <c r="H24" s="72"/>
      <c r="I24" s="72"/>
      <c r="J24" s="246"/>
      <c r="K24" s="72"/>
      <c r="L24" s="30"/>
      <c r="M24" s="41">
        <v>1.5</v>
      </c>
      <c r="N24" s="42" t="s">
        <v>23</v>
      </c>
      <c r="O24" s="221">
        <f>'Detail Ferkelerz. Deckzentrum'!AD52</f>
        <v>0</v>
      </c>
      <c r="P24" s="42" t="s">
        <v>23</v>
      </c>
      <c r="Q24" s="30"/>
      <c r="R24" s="24"/>
      <c r="S24" s="1"/>
      <c r="T24" s="222">
        <f>IF(SUM(J20:J20,J24:J24,O20:O20,O24:O24)&gt;0,1,0)</f>
        <v>0</v>
      </c>
      <c r="U24" s="1"/>
      <c r="V24" s="1"/>
      <c r="W24" s="1"/>
      <c r="AC24" s="25"/>
    </row>
    <row r="25" spans="2:29" x14ac:dyDescent="0.35">
      <c r="B25" s="36"/>
      <c r="C25" s="30"/>
      <c r="D25" s="30"/>
      <c r="E25" s="30"/>
      <c r="F25" s="30"/>
      <c r="G25" s="21"/>
      <c r="H25" s="174"/>
      <c r="I25" s="174"/>
      <c r="J25" s="18"/>
      <c r="K25" s="18"/>
      <c r="L25" s="30"/>
      <c r="M25" s="30"/>
      <c r="N25" s="174"/>
      <c r="O25" s="30"/>
      <c r="P25" s="30"/>
      <c r="Q25" s="30"/>
      <c r="R25" s="24"/>
      <c r="S25" s="1"/>
      <c r="T25" s="1"/>
      <c r="U25" s="1" t="s">
        <v>75</v>
      </c>
      <c r="V25" s="1"/>
      <c r="W25" s="1"/>
      <c r="AB25" s="9" t="s">
        <v>75</v>
      </c>
      <c r="AC25" s="25"/>
    </row>
    <row r="26" spans="2:29" ht="18" customHeight="1" x14ac:dyDescent="0.35">
      <c r="B26" s="28" t="s">
        <v>8</v>
      </c>
      <c r="C26" s="29" t="s">
        <v>0</v>
      </c>
      <c r="D26" s="30"/>
      <c r="E26" s="30"/>
      <c r="F26" s="30"/>
      <c r="G26" s="30"/>
      <c r="H26" s="174"/>
      <c r="I26" s="174"/>
      <c r="J26" s="30"/>
      <c r="K26" s="30"/>
      <c r="L26" s="30"/>
      <c r="M26" s="30"/>
      <c r="N26" s="174"/>
      <c r="O26" s="30"/>
      <c r="P26" s="30"/>
      <c r="Q26" s="30"/>
      <c r="R26" s="24"/>
      <c r="S26" s="1"/>
      <c r="T26" s="1"/>
      <c r="U26" s="1"/>
      <c r="V26" s="1"/>
      <c r="W26" s="1"/>
    </row>
    <row r="27" spans="2:29" ht="14.25" customHeight="1" x14ac:dyDescent="0.35">
      <c r="B27" s="43"/>
      <c r="C27" s="168"/>
      <c r="D27" s="168"/>
      <c r="E27" s="168"/>
      <c r="F27" s="168"/>
      <c r="G27" s="299" t="s">
        <v>27</v>
      </c>
      <c r="H27" s="264"/>
      <c r="I27" s="264"/>
      <c r="J27" s="264"/>
      <c r="K27" s="265"/>
      <c r="L27" s="168"/>
      <c r="M27" s="299" t="s">
        <v>28</v>
      </c>
      <c r="N27" s="264"/>
      <c r="O27" s="264"/>
      <c r="P27" s="265"/>
      <c r="Q27" s="168"/>
      <c r="R27" s="44"/>
      <c r="S27" s="1"/>
      <c r="T27" s="1"/>
      <c r="U27" s="1"/>
      <c r="V27" s="1"/>
      <c r="W27" s="1"/>
      <c r="AC27" s="25"/>
    </row>
    <row r="28" spans="2:29" ht="14.25" customHeight="1" x14ac:dyDescent="0.35">
      <c r="B28" s="43"/>
      <c r="C28" s="168"/>
      <c r="D28" s="168"/>
      <c r="E28" s="168"/>
      <c r="F28" s="168"/>
      <c r="G28" s="266" t="s">
        <v>150</v>
      </c>
      <c r="H28" s="267"/>
      <c r="I28" s="168"/>
      <c r="J28" s="266" t="s">
        <v>151</v>
      </c>
      <c r="K28" s="268"/>
      <c r="L28" s="168"/>
      <c r="M28" s="266" t="s">
        <v>152</v>
      </c>
      <c r="N28" s="268"/>
      <c r="O28" s="266" t="s">
        <v>153</v>
      </c>
      <c r="P28" s="268"/>
      <c r="Q28" s="168"/>
      <c r="R28" s="44"/>
      <c r="S28" s="1"/>
      <c r="T28" s="1"/>
      <c r="U28" s="1"/>
      <c r="V28" s="1"/>
      <c r="W28" s="1"/>
      <c r="AC28" s="25"/>
    </row>
    <row r="29" spans="2:29" x14ac:dyDescent="0.35">
      <c r="B29" s="43"/>
      <c r="C29" s="168"/>
      <c r="D29" s="168"/>
      <c r="E29" s="168"/>
      <c r="F29" s="168"/>
      <c r="G29" s="272" t="s">
        <v>26</v>
      </c>
      <c r="H29" s="273"/>
      <c r="I29" s="172"/>
      <c r="J29" s="272" t="s">
        <v>25</v>
      </c>
      <c r="K29" s="274"/>
      <c r="L29" s="168"/>
      <c r="M29" s="272" t="s">
        <v>26</v>
      </c>
      <c r="N29" s="274"/>
      <c r="O29" s="272" t="s">
        <v>25</v>
      </c>
      <c r="P29" s="274"/>
      <c r="Q29" s="168"/>
      <c r="R29" s="44"/>
      <c r="S29" s="1"/>
      <c r="T29" s="1"/>
      <c r="U29" s="1"/>
      <c r="V29" s="1"/>
      <c r="W29" s="1"/>
      <c r="AC29" s="25"/>
    </row>
    <row r="30" spans="2:29" x14ac:dyDescent="0.35">
      <c r="B30" s="36"/>
      <c r="C30" s="167"/>
      <c r="D30" s="262"/>
      <c r="E30" s="262"/>
      <c r="F30" s="167"/>
      <c r="G30" s="76"/>
      <c r="H30" s="68" t="s">
        <v>1</v>
      </c>
      <c r="I30" s="67"/>
      <c r="J30" s="69">
        <f>IF('Detail Ferkelerz. Deckzentrum'!I52&gt;0,'Detail Ferkelerz. Deckzentrum'!I52,J20/G20)</f>
        <v>0</v>
      </c>
      <c r="K30" s="42" t="s">
        <v>1</v>
      </c>
      <c r="L30" s="30"/>
      <c r="M30" s="76"/>
      <c r="N30" s="42" t="s">
        <v>1</v>
      </c>
      <c r="O30" s="69">
        <f>IF('Detail Ferkelerz. Deckzentrum'!T52&gt;0,'Detail Ferkelerz. Deckzentrum'!T52,O20/M20)</f>
        <v>0</v>
      </c>
      <c r="P30" s="42" t="s">
        <v>1</v>
      </c>
      <c r="Q30" s="30"/>
      <c r="R30" s="24"/>
      <c r="S30" s="1"/>
      <c r="T30" s="1"/>
      <c r="U30" s="1"/>
      <c r="V30" s="1"/>
      <c r="W30" s="1"/>
      <c r="AC30" s="25"/>
    </row>
    <row r="31" spans="2:29" x14ac:dyDescent="0.35">
      <c r="B31" s="36"/>
      <c r="C31" s="30"/>
      <c r="D31" s="30"/>
      <c r="E31" s="30"/>
      <c r="F31" s="30"/>
      <c r="G31" s="21"/>
      <c r="H31" s="174"/>
      <c r="I31" s="174"/>
      <c r="J31" s="18"/>
      <c r="K31" s="18"/>
      <c r="L31" s="30"/>
      <c r="M31" s="30"/>
      <c r="N31" s="174"/>
      <c r="O31" s="30"/>
      <c r="P31" s="30"/>
      <c r="Q31" s="30"/>
      <c r="R31" s="24"/>
      <c r="S31" s="1"/>
      <c r="T31" s="1"/>
      <c r="U31" s="1" t="s">
        <v>75</v>
      </c>
      <c r="V31" s="1"/>
      <c r="W31" s="1"/>
      <c r="AB31" s="9" t="s">
        <v>75</v>
      </c>
      <c r="AC31" s="25"/>
    </row>
    <row r="32" spans="2:29" ht="8.9" customHeight="1" x14ac:dyDescent="0.35">
      <c r="B32" s="36"/>
      <c r="C32" s="270"/>
      <c r="D32" s="270"/>
      <c r="E32" s="270"/>
      <c r="F32" s="169"/>
      <c r="G32" s="303"/>
      <c r="H32" s="300"/>
      <c r="I32" s="300"/>
      <c r="J32" s="300"/>
      <c r="K32" s="300"/>
      <c r="L32" s="30"/>
      <c r="M32" s="299" t="s">
        <v>40</v>
      </c>
      <c r="N32" s="264"/>
      <c r="O32" s="264"/>
      <c r="P32" s="265"/>
      <c r="Q32" s="30"/>
      <c r="R32" s="24"/>
      <c r="S32" s="1"/>
      <c r="T32" s="1"/>
      <c r="U32" s="1"/>
      <c r="V32" s="1"/>
      <c r="W32" s="1"/>
    </row>
    <row r="33" spans="2:29" ht="17.5" customHeight="1" x14ac:dyDescent="0.35">
      <c r="B33" s="87"/>
      <c r="C33" s="270"/>
      <c r="D33" s="270"/>
      <c r="E33" s="270"/>
      <c r="F33" s="169"/>
      <c r="G33" s="300"/>
      <c r="H33" s="300"/>
      <c r="I33" s="175"/>
      <c r="J33" s="300"/>
      <c r="K33" s="300"/>
      <c r="L33" s="30"/>
      <c r="M33" s="266" t="s">
        <v>150</v>
      </c>
      <c r="N33" s="268"/>
      <c r="O33" s="266" t="s">
        <v>154</v>
      </c>
      <c r="P33" s="268"/>
      <c r="Q33" s="30"/>
      <c r="R33" s="24"/>
      <c r="S33" s="1"/>
      <c r="T33" s="1"/>
      <c r="U33" s="1"/>
      <c r="V33" s="1"/>
      <c r="W33" s="1"/>
      <c r="AC33" s="25"/>
    </row>
    <row r="34" spans="2:29" s="45" customFormat="1" ht="14.25" customHeight="1" x14ac:dyDescent="0.35">
      <c r="B34" s="36"/>
      <c r="C34" s="167"/>
      <c r="D34" s="262"/>
      <c r="E34" s="262"/>
      <c r="F34" s="167"/>
      <c r="G34" s="86"/>
      <c r="H34" s="72"/>
      <c r="I34" s="72"/>
      <c r="J34" s="86"/>
      <c r="K34" s="72"/>
      <c r="L34" s="30"/>
      <c r="M34" s="76"/>
      <c r="N34" s="42" t="s">
        <v>1</v>
      </c>
      <c r="O34" s="69">
        <f>IF('Detail Ferkelerz. Deckzentrum'!AE52&gt;0,'Detail Ferkelerz. Deckzentrum'!AE52,O24/M24)</f>
        <v>0</v>
      </c>
      <c r="P34" s="42" t="s">
        <v>1</v>
      </c>
      <c r="Q34" s="30"/>
      <c r="R34" s="24"/>
      <c r="S34" s="223"/>
      <c r="T34" s="223"/>
      <c r="U34" s="223"/>
      <c r="V34" s="223"/>
      <c r="W34" s="223"/>
      <c r="AC34" s="46"/>
    </row>
    <row r="35" spans="2:29" s="45" customFormat="1" ht="13" customHeight="1" x14ac:dyDescent="0.35">
      <c r="B35" s="36"/>
      <c r="C35" s="30"/>
      <c r="D35" s="30"/>
      <c r="E35" s="30"/>
      <c r="F35" s="30"/>
      <c r="G35" s="21"/>
      <c r="H35" s="174"/>
      <c r="I35" s="174"/>
      <c r="J35" s="18"/>
      <c r="K35" s="18"/>
      <c r="L35" s="30"/>
      <c r="M35" s="30"/>
      <c r="N35" s="174"/>
      <c r="O35" s="30"/>
      <c r="P35" s="30"/>
      <c r="Q35" s="30"/>
      <c r="R35" s="24"/>
      <c r="S35" s="223"/>
      <c r="T35" s="223"/>
      <c r="U35" s="223"/>
      <c r="V35" s="223"/>
      <c r="W35" s="223"/>
      <c r="AC35" s="46"/>
    </row>
    <row r="36" spans="2:29" s="45" customFormat="1" ht="15" customHeight="1" x14ac:dyDescent="0.3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3" customHeight="1" x14ac:dyDescent="0.35">
      <c r="B37" s="36"/>
      <c r="C37" s="96" t="s">
        <v>156</v>
      </c>
      <c r="D37" s="30"/>
      <c r="E37" s="30"/>
      <c r="F37" s="30"/>
      <c r="G37" s="30"/>
      <c r="H37" s="9"/>
      <c r="I37" s="9"/>
      <c r="J37" s="30"/>
      <c r="K37" s="30"/>
      <c r="L37" s="30"/>
      <c r="N37" s="30"/>
      <c r="O37" s="70">
        <f>T37</f>
        <v>0</v>
      </c>
      <c r="P37" s="38" t="s">
        <v>1</v>
      </c>
      <c r="Q37" s="30"/>
      <c r="R37" s="24"/>
      <c r="S37" s="1"/>
      <c r="T37" s="224">
        <f>MIN(J30,O30,O34)</f>
        <v>0</v>
      </c>
      <c r="U37" s="224">
        <f>MIN(G30,M30,M34)</f>
        <v>0</v>
      </c>
      <c r="V37" s="1"/>
      <c r="W37" s="1"/>
    </row>
    <row r="38" spans="2:29" ht="13" customHeight="1" x14ac:dyDescent="0.35">
      <c r="B38" s="36"/>
      <c r="C38" s="96" t="s">
        <v>157</v>
      </c>
      <c r="D38" s="30"/>
      <c r="E38" s="30"/>
      <c r="F38" s="30"/>
      <c r="G38" s="30"/>
      <c r="H38" s="9"/>
      <c r="I38" s="9"/>
      <c r="J38" s="30"/>
      <c r="K38" s="30"/>
      <c r="L38" s="30"/>
      <c r="M38" s="30"/>
      <c r="N38" s="30"/>
      <c r="O38" s="71"/>
      <c r="P38" s="38" t="s">
        <v>1</v>
      </c>
      <c r="Q38" s="30"/>
      <c r="R38" s="24"/>
      <c r="S38" s="1"/>
      <c r="T38" s="1"/>
      <c r="U38" s="1"/>
      <c r="V38" s="1"/>
      <c r="W38" s="1"/>
    </row>
    <row r="39" spans="2:29" ht="13" customHeight="1" x14ac:dyDescent="0.35">
      <c r="B39" s="36"/>
      <c r="C39" s="107" t="s">
        <v>168</v>
      </c>
      <c r="D39" s="30"/>
      <c r="E39" s="30"/>
      <c r="F39" s="30"/>
      <c r="G39" s="21"/>
      <c r="H39" s="30"/>
      <c r="I39" s="30"/>
      <c r="J39" s="30"/>
      <c r="K39" s="30"/>
      <c r="L39" s="30"/>
      <c r="M39" s="30"/>
      <c r="N39" s="30"/>
      <c r="O39" s="70" t="e">
        <f>Allgemeines!B9*Allgemeines!B8</f>
        <v>#DIV/0!</v>
      </c>
      <c r="P39" s="38" t="s">
        <v>1</v>
      </c>
      <c r="Q39" s="30"/>
      <c r="R39" s="24"/>
      <c r="S39" s="1"/>
      <c r="T39" s="1"/>
      <c r="U39" s="1"/>
      <c r="V39" s="1"/>
      <c r="W39" s="1"/>
    </row>
    <row r="40" spans="2:29" ht="13" customHeight="1" x14ac:dyDescent="0.35">
      <c r="B40" s="36"/>
      <c r="C40" s="104" t="s">
        <v>159</v>
      </c>
      <c r="D40" s="30"/>
      <c r="E40" s="30"/>
      <c r="F40" s="30"/>
      <c r="G40" s="21"/>
      <c r="H40" s="174"/>
      <c r="I40" s="174"/>
      <c r="J40" s="18"/>
      <c r="K40" s="18"/>
      <c r="L40" s="30"/>
      <c r="M40" s="30"/>
      <c r="N40" s="174"/>
      <c r="O40" s="93" t="e">
        <f>(1-O39/O38)*100</f>
        <v>#DIV/0!</v>
      </c>
      <c r="P40" s="91" t="s">
        <v>110</v>
      </c>
      <c r="Q40" s="30"/>
      <c r="R40" s="24"/>
      <c r="S40" s="1"/>
      <c r="T40" s="1"/>
      <c r="U40" s="1"/>
      <c r="V40" s="1"/>
      <c r="W40" s="1"/>
    </row>
    <row r="41" spans="2:29" ht="13" customHeight="1" x14ac:dyDescent="0.3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35">
      <c r="B42" s="47" t="s">
        <v>10</v>
      </c>
      <c r="C42" s="29" t="s">
        <v>160</v>
      </c>
      <c r="D42" s="30"/>
      <c r="E42" s="30"/>
      <c r="F42" s="30"/>
      <c r="G42" s="30"/>
      <c r="H42" s="174"/>
      <c r="I42" s="174"/>
      <c r="J42" s="30"/>
      <c r="K42" s="30"/>
      <c r="L42" s="30"/>
      <c r="M42" s="30"/>
      <c r="N42" s="30"/>
      <c r="O42" s="90"/>
      <c r="P42" s="77"/>
      <c r="Q42" s="30"/>
      <c r="R42" s="24"/>
      <c r="S42" s="1"/>
      <c r="T42" s="1"/>
      <c r="U42" s="1"/>
      <c r="V42" s="1"/>
      <c r="W42" s="1"/>
    </row>
    <row r="43" spans="2:29" ht="13" customHeight="1" x14ac:dyDescent="0.35">
      <c r="B43" s="47"/>
      <c r="C43" s="88" t="s">
        <v>102</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3" customHeight="1" x14ac:dyDescent="0.3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35">
      <c r="B45" s="47" t="s">
        <v>12</v>
      </c>
      <c r="C45" s="29" t="s">
        <v>161</v>
      </c>
      <c r="D45" s="30"/>
      <c r="E45" s="30"/>
      <c r="F45" s="30"/>
      <c r="G45" s="30"/>
      <c r="H45" s="30"/>
      <c r="I45" s="30"/>
      <c r="J45" s="30"/>
      <c r="K45" s="30"/>
      <c r="L45" s="30"/>
      <c r="M45" s="30"/>
      <c r="N45" s="174"/>
      <c r="O45" s="239"/>
      <c r="P45" s="77"/>
      <c r="Q45" s="30"/>
      <c r="R45" s="24"/>
      <c r="S45" s="1"/>
      <c r="T45" s="1"/>
      <c r="U45" s="226"/>
      <c r="V45" s="1"/>
      <c r="W45" s="1"/>
    </row>
    <row r="46" spans="2:29" ht="13" customHeight="1" x14ac:dyDescent="0.35">
      <c r="B46" s="47"/>
      <c r="C46" s="88" t="s">
        <v>106</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3" customHeight="1" x14ac:dyDescent="0.3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35">
      <c r="B48" s="47" t="s">
        <v>13</v>
      </c>
      <c r="C48" s="29" t="s">
        <v>103</v>
      </c>
      <c r="D48" s="30"/>
      <c r="E48" s="30"/>
      <c r="F48" s="30"/>
      <c r="G48" s="30"/>
      <c r="H48" s="30"/>
      <c r="I48" s="30"/>
      <c r="J48" s="30"/>
      <c r="K48" s="30"/>
      <c r="L48" s="30"/>
      <c r="M48" s="30"/>
      <c r="N48" s="174"/>
      <c r="O48" s="239"/>
      <c r="P48" s="77"/>
      <c r="Q48" s="30"/>
      <c r="R48" s="24"/>
      <c r="S48" s="1"/>
      <c r="T48" s="248"/>
      <c r="U48" s="248"/>
      <c r="V48" s="1"/>
      <c r="W48" s="1"/>
    </row>
    <row r="49" spans="2:23" ht="13" customHeight="1" x14ac:dyDescent="0.35">
      <c r="B49" s="47"/>
      <c r="C49" s="96" t="s">
        <v>121</v>
      </c>
      <c r="D49" s="30"/>
      <c r="E49" s="30"/>
      <c r="F49" s="30"/>
      <c r="G49" s="30"/>
      <c r="H49" s="30"/>
      <c r="I49" s="30"/>
      <c r="J49" s="30"/>
      <c r="K49" s="30"/>
      <c r="L49" s="30"/>
      <c r="M49" s="30"/>
      <c r="N49" s="174"/>
      <c r="O49" s="3" t="str">
        <f>IF(S50=1,"",VLOOKUP(S50,$U$67:$V$69,2,FALSE))</f>
        <v/>
      </c>
      <c r="P49" s="78"/>
      <c r="Q49" s="30"/>
      <c r="R49" s="24"/>
      <c r="S49" s="1"/>
      <c r="T49" s="248"/>
      <c r="U49" s="248"/>
      <c r="V49" s="1"/>
      <c r="W49" s="1"/>
    </row>
    <row r="50" spans="2:23" ht="13" customHeight="1" x14ac:dyDescent="0.35">
      <c r="B50" s="36"/>
      <c r="C50" s="30"/>
      <c r="D50" s="30"/>
      <c r="E50" s="30"/>
      <c r="F50" s="30"/>
      <c r="G50" s="21"/>
      <c r="H50" s="174"/>
      <c r="I50" s="174"/>
      <c r="J50" s="18"/>
      <c r="K50" s="18"/>
      <c r="L50" s="30"/>
      <c r="M50" s="30"/>
      <c r="N50" s="174"/>
      <c r="O50" s="226"/>
      <c r="P50" s="31"/>
      <c r="Q50" s="30"/>
      <c r="R50" s="24"/>
      <c r="S50" s="1">
        <v>1</v>
      </c>
      <c r="T50" s="249"/>
      <c r="U50" s="248"/>
      <c r="V50" s="1"/>
      <c r="W50" s="1"/>
    </row>
    <row r="51" spans="2:23" s="108" customFormat="1" ht="15" customHeight="1" x14ac:dyDescent="0.35">
      <c r="B51" s="47" t="s">
        <v>16</v>
      </c>
      <c r="C51" s="29" t="s">
        <v>177</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3" customHeight="1" x14ac:dyDescent="0.35">
      <c r="B52" s="113"/>
      <c r="C52" s="114" t="s">
        <v>178</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3" customHeight="1" x14ac:dyDescent="0.35">
      <c r="B53" s="113"/>
      <c r="C53" s="114" t="s">
        <v>179</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3" customHeight="1" x14ac:dyDescent="0.35">
      <c r="B54" s="113"/>
      <c r="C54" s="114" t="s">
        <v>180</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3" customHeight="1" x14ac:dyDescent="0.35">
      <c r="B55" s="113"/>
      <c r="C55" s="114" t="s">
        <v>181</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3" customHeight="1" x14ac:dyDescent="0.35">
      <c r="B56" s="113"/>
      <c r="C56" s="114" t="s">
        <v>182</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3" customHeight="1" x14ac:dyDescent="0.35">
      <c r="B57" s="113"/>
      <c r="C57" s="114" t="s">
        <v>183</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3" customHeight="1" x14ac:dyDescent="0.35">
      <c r="B58" s="113"/>
      <c r="C58" s="114" t="s">
        <v>184</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3" customHeight="1" x14ac:dyDescent="0.35">
      <c r="B59" s="113"/>
      <c r="C59" s="114" t="s">
        <v>29</v>
      </c>
      <c r="D59" s="109"/>
      <c r="E59" s="275"/>
      <c r="F59" s="275"/>
      <c r="G59" s="275"/>
      <c r="H59" s="275"/>
      <c r="I59" s="275"/>
      <c r="J59" s="275"/>
      <c r="K59" s="275"/>
      <c r="L59" s="275"/>
      <c r="M59" s="275"/>
      <c r="N59" s="109"/>
      <c r="O59" s="115" t="str">
        <f t="shared" si="0"/>
        <v>ja</v>
      </c>
      <c r="P59" s="116"/>
      <c r="Q59" s="109"/>
      <c r="R59" s="112"/>
      <c r="S59" s="117">
        <v>2</v>
      </c>
      <c r="T59" s="229"/>
      <c r="U59" s="228"/>
      <c r="V59" s="117"/>
      <c r="W59" s="117"/>
    </row>
    <row r="60" spans="2:23" s="108" customFormat="1" ht="13" customHeight="1" x14ac:dyDescent="0.35">
      <c r="B60" s="113"/>
      <c r="C60" s="114"/>
      <c r="D60" s="109"/>
      <c r="E60" s="276"/>
      <c r="F60" s="276"/>
      <c r="G60" s="276"/>
      <c r="H60" s="276"/>
      <c r="I60" s="276"/>
      <c r="J60" s="276"/>
      <c r="K60" s="276"/>
      <c r="L60" s="276"/>
      <c r="M60" s="276"/>
      <c r="N60" s="109"/>
      <c r="O60" s="118"/>
      <c r="P60" s="119"/>
      <c r="Q60" s="109"/>
      <c r="R60" s="112"/>
      <c r="S60" s="117"/>
      <c r="T60" s="228"/>
      <c r="U60" s="228"/>
      <c r="V60" s="117"/>
      <c r="W60" s="117"/>
    </row>
    <row r="61" spans="2:23" s="108" customFormat="1" ht="13" customHeight="1" x14ac:dyDescent="0.35">
      <c r="B61" s="113"/>
      <c r="C61" s="114"/>
      <c r="D61" s="109"/>
      <c r="E61" s="109"/>
      <c r="F61" s="109"/>
      <c r="G61" s="120"/>
      <c r="H61" s="110"/>
      <c r="I61" s="110"/>
      <c r="J61" s="121"/>
      <c r="K61" s="247"/>
      <c r="L61" s="109"/>
      <c r="M61" s="109"/>
      <c r="N61" s="110"/>
      <c r="O61" s="118"/>
      <c r="P61" s="111"/>
      <c r="Q61" s="109"/>
      <c r="R61" s="112"/>
      <c r="S61" s="117"/>
      <c r="T61" s="229"/>
      <c r="U61" s="228"/>
      <c r="V61" s="117"/>
      <c r="W61" s="117"/>
    </row>
    <row r="62" spans="2:23" ht="15" customHeight="1" x14ac:dyDescent="0.35">
      <c r="B62" s="47" t="s">
        <v>176</v>
      </c>
      <c r="C62" s="29" t="s">
        <v>104</v>
      </c>
      <c r="D62" s="30"/>
      <c r="E62" s="30"/>
      <c r="F62" s="30"/>
      <c r="G62" s="30"/>
      <c r="H62" s="30"/>
      <c r="I62" s="30"/>
      <c r="J62" s="30"/>
      <c r="K62" s="30"/>
      <c r="L62" s="30"/>
      <c r="M62" s="30"/>
      <c r="N62" s="174"/>
      <c r="O62" s="226"/>
      <c r="P62" s="31"/>
      <c r="Q62" s="30"/>
      <c r="R62" s="24"/>
      <c r="S62" s="1"/>
      <c r="T62" s="1"/>
      <c r="U62" s="1"/>
      <c r="V62" s="1"/>
      <c r="W62" s="1"/>
    </row>
    <row r="63" spans="2:23" ht="13" customHeight="1" x14ac:dyDescent="0.35">
      <c r="B63" s="48"/>
      <c r="C63" s="88" t="s">
        <v>107</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3" customHeight="1" x14ac:dyDescent="0.35">
      <c r="B64" s="36"/>
      <c r="C64" s="88" t="s">
        <v>108</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3" customHeight="1" x14ac:dyDescent="0.35">
      <c r="B65" s="36"/>
      <c r="C65" s="88" t="s">
        <v>109</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3" customHeight="1" x14ac:dyDescent="0.35">
      <c r="B66" s="36"/>
      <c r="C66" s="167" t="s">
        <v>29</v>
      </c>
      <c r="D66" s="30"/>
      <c r="E66" s="301"/>
      <c r="F66" s="301"/>
      <c r="G66" s="301"/>
      <c r="H66" s="301"/>
      <c r="I66" s="301"/>
      <c r="J66" s="301"/>
      <c r="K66" s="301"/>
      <c r="L66" s="301"/>
      <c r="M66" s="301"/>
      <c r="N66" s="30"/>
      <c r="O66" s="3" t="str">
        <f>IF(S67=1,"",VLOOKUP(S67,$U$67:$V$69,2,FALSE))</f>
        <v>nein</v>
      </c>
      <c r="P66" s="78"/>
      <c r="Q66" s="30"/>
      <c r="R66" s="24"/>
      <c r="S66" s="1">
        <v>1</v>
      </c>
      <c r="T66" s="230"/>
      <c r="U66" s="1"/>
      <c r="V66" s="1"/>
      <c r="W66" s="1"/>
    </row>
    <row r="67" spans="2:23" ht="13" customHeight="1" x14ac:dyDescent="0.35">
      <c r="B67" s="36"/>
      <c r="C67" s="30"/>
      <c r="D67" s="30"/>
      <c r="E67" s="302"/>
      <c r="F67" s="302"/>
      <c r="G67" s="302"/>
      <c r="H67" s="302"/>
      <c r="I67" s="302"/>
      <c r="J67" s="302"/>
      <c r="K67" s="302"/>
      <c r="L67" s="302"/>
      <c r="M67" s="302"/>
      <c r="N67" s="174"/>
      <c r="O67" s="226"/>
      <c r="P67" s="31"/>
      <c r="Q67" s="30"/>
      <c r="R67" s="24"/>
      <c r="S67" s="1">
        <v>3</v>
      </c>
      <c r="T67" s="231"/>
      <c r="U67" s="232">
        <v>1</v>
      </c>
      <c r="V67" s="233"/>
      <c r="W67" s="1"/>
    </row>
    <row r="68" spans="2:23" ht="15" customHeight="1" x14ac:dyDescent="0.35">
      <c r="B68" s="47" t="s">
        <v>191</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3" customHeight="1" x14ac:dyDescent="0.3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3" customHeight="1" x14ac:dyDescent="0.3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3" customHeight="1" x14ac:dyDescent="0.3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3" customHeight="1" x14ac:dyDescent="0.3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35">
      <c r="B73" s="49"/>
      <c r="C73" s="50"/>
      <c r="D73" s="50"/>
      <c r="E73" s="50"/>
      <c r="F73" s="50"/>
      <c r="G73" s="50"/>
      <c r="H73" s="50"/>
      <c r="I73" s="50"/>
      <c r="J73" s="50"/>
      <c r="K73" s="50"/>
      <c r="L73" s="50"/>
      <c r="M73" s="50"/>
      <c r="N73" s="50"/>
      <c r="O73" s="50"/>
      <c r="P73" s="50"/>
      <c r="Q73" s="50"/>
      <c r="R73" s="51"/>
      <c r="S73" s="1"/>
      <c r="T73" s="1"/>
      <c r="U73" s="1"/>
      <c r="V73" s="1"/>
      <c r="W73" s="1"/>
    </row>
    <row r="74" spans="2:23" ht="15.75" customHeight="1" x14ac:dyDescent="0.3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35">
      <c r="B75" s="52"/>
      <c r="C75" s="154" t="s">
        <v>200</v>
      </c>
      <c r="D75" s="57"/>
      <c r="E75" s="56"/>
      <c r="F75" s="56"/>
      <c r="G75" s="56"/>
      <c r="H75" s="56"/>
      <c r="I75" s="56"/>
      <c r="J75" s="56"/>
      <c r="K75" s="56"/>
      <c r="L75" s="56"/>
      <c r="M75" s="56"/>
      <c r="N75" s="58"/>
      <c r="O75" s="4"/>
      <c r="P75" s="55"/>
      <c r="Q75" s="55"/>
      <c r="R75" s="59"/>
      <c r="S75" s="1"/>
      <c r="T75" s="1"/>
      <c r="U75" s="1"/>
      <c r="V75" s="1"/>
      <c r="W75" s="1"/>
    </row>
    <row r="76" spans="2:23" ht="15" customHeight="1" x14ac:dyDescent="0.3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35">
      <c r="B77" s="52"/>
      <c r="C77" s="155" t="s">
        <v>202</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35">
      <c r="B78" s="52"/>
      <c r="C78" s="56"/>
      <c r="D78" s="56"/>
      <c r="E78" s="56"/>
      <c r="F78" s="56"/>
      <c r="G78" s="56"/>
      <c r="H78" s="56"/>
      <c r="I78" s="56"/>
      <c r="J78" s="56"/>
      <c r="K78" s="56"/>
      <c r="L78" s="56"/>
      <c r="M78" s="56"/>
      <c r="N78" s="56"/>
      <c r="O78" s="60"/>
      <c r="P78" s="55"/>
      <c r="Q78" s="55"/>
      <c r="R78" s="51"/>
      <c r="S78" s="1"/>
      <c r="T78" s="1"/>
      <c r="U78" s="1"/>
      <c r="V78" s="1"/>
      <c r="W78" s="1"/>
    </row>
    <row r="79" spans="2:23" ht="15" customHeight="1" x14ac:dyDescent="0.35">
      <c r="B79" s="52"/>
      <c r="C79" s="259" t="s">
        <v>201</v>
      </c>
      <c r="D79" s="260"/>
      <c r="E79" s="260"/>
      <c r="F79" s="260"/>
      <c r="G79" s="260"/>
      <c r="H79" s="260"/>
      <c r="I79" s="260"/>
      <c r="J79" s="260"/>
      <c r="K79" s="260"/>
      <c r="L79" s="260"/>
      <c r="M79" s="260"/>
      <c r="N79" s="261"/>
      <c r="O79" s="3"/>
      <c r="P79" s="61"/>
      <c r="Q79" s="55"/>
      <c r="R79" s="59"/>
      <c r="S79" s="1"/>
      <c r="T79" s="1"/>
      <c r="U79" s="1"/>
      <c r="V79" s="1"/>
      <c r="W79" s="1"/>
    </row>
    <row r="80" spans="2:23" ht="15" customHeight="1" thickBot="1" x14ac:dyDescent="0.4">
      <c r="B80" s="62"/>
      <c r="C80" s="63"/>
      <c r="D80" s="63"/>
      <c r="E80" s="63"/>
      <c r="F80" s="63"/>
      <c r="G80" s="63"/>
      <c r="H80" s="63"/>
      <c r="I80" s="63"/>
      <c r="J80" s="63"/>
      <c r="K80" s="63"/>
      <c r="L80" s="63"/>
      <c r="M80" s="63"/>
      <c r="N80" s="63"/>
      <c r="O80" s="64"/>
      <c r="P80" s="64"/>
      <c r="Q80" s="65"/>
      <c r="R80" s="66"/>
      <c r="S80" s="1"/>
      <c r="T80" s="1"/>
      <c r="U80" s="1"/>
      <c r="V80" s="1"/>
      <c r="W80" s="1"/>
    </row>
    <row r="81" spans="15:18" ht="15" customHeight="1" x14ac:dyDescent="0.35"/>
    <row r="82" spans="15:18" ht="15" customHeight="1" x14ac:dyDescent="0.35">
      <c r="O82" s="271"/>
      <c r="P82" s="271"/>
      <c r="Q82" s="271"/>
      <c r="R82" s="271"/>
    </row>
    <row r="85" spans="15:18" ht="15" customHeight="1" x14ac:dyDescent="0.35"/>
    <row r="86" spans="15:18" ht="15" customHeight="1" x14ac:dyDescent="0.35"/>
    <row r="87" spans="15:18" ht="15" customHeight="1" x14ac:dyDescent="0.35"/>
    <row r="88" spans="15:18" ht="8.9" customHeight="1" x14ac:dyDescent="0.35"/>
    <row r="89" spans="15:18" ht="6.75" customHeight="1" x14ac:dyDescent="0.35"/>
    <row r="91" spans="15:18" ht="14.25" customHeight="1" x14ac:dyDescent="0.35"/>
    <row r="92" spans="15:18" ht="6.75" customHeight="1" x14ac:dyDescent="0.35"/>
    <row r="93" spans="15:18" ht="14.25" customHeight="1" x14ac:dyDescent="0.35"/>
    <row r="94" spans="15:18" ht="6.75" customHeight="1" x14ac:dyDescent="0.35"/>
    <row r="95" spans="15:18" ht="14.25" customHeight="1" x14ac:dyDescent="0.35"/>
    <row r="96" spans="15:18" ht="6.75" customHeight="1" x14ac:dyDescent="0.35"/>
    <row r="97" ht="11.15" customHeight="1" x14ac:dyDescent="0.35"/>
  </sheetData>
  <sheetProtection algorithmName="SHA-512" hashValue="cbUoiWPobpRn8IlmGdFY5+zA9YiD0WZxPQYlHqRZ1tFJ7gAbYp3WtlbKoeCMaGBXMQd6ZKNjVqWGXnzfdu+56g==" saltValue="p64vmYxs2GK4FhCgJuyUow==" spinCount="100000" sheet="1" objects="1" scenarios="1"/>
  <mergeCells count="51">
    <mergeCell ref="C18:E18"/>
    <mergeCell ref="G18:K18"/>
    <mergeCell ref="M18:P18"/>
    <mergeCell ref="C19:E19"/>
    <mergeCell ref="G19:H19"/>
    <mergeCell ref="M19:N19"/>
    <mergeCell ref="C16:K16"/>
    <mergeCell ref="R6:R8"/>
    <mergeCell ref="H7:P7"/>
    <mergeCell ref="H9:P9"/>
    <mergeCell ref="M15:N15"/>
    <mergeCell ref="O15:P15"/>
    <mergeCell ref="B11:H11"/>
    <mergeCell ref="J28:K28"/>
    <mergeCell ref="M28:N28"/>
    <mergeCell ref="O28:P28"/>
    <mergeCell ref="E59:M59"/>
    <mergeCell ref="E60:M60"/>
    <mergeCell ref="D34:E34"/>
    <mergeCell ref="O82:R82"/>
    <mergeCell ref="O33:P33"/>
    <mergeCell ref="G29:H29"/>
    <mergeCell ref="J29:K29"/>
    <mergeCell ref="M29:N29"/>
    <mergeCell ref="O29:P29"/>
    <mergeCell ref="E66:M66"/>
    <mergeCell ref="E67:M67"/>
    <mergeCell ref="C79:N79"/>
    <mergeCell ref="J33:K33"/>
    <mergeCell ref="C32:E32"/>
    <mergeCell ref="G32:K32"/>
    <mergeCell ref="C33:E33"/>
    <mergeCell ref="G33:H33"/>
    <mergeCell ref="M33:N33"/>
    <mergeCell ref="D30:E30"/>
    <mergeCell ref="B5:Q5"/>
    <mergeCell ref="B3:Q3"/>
    <mergeCell ref="E2:Q2"/>
    <mergeCell ref="D4:Q4"/>
    <mergeCell ref="M32:P32"/>
    <mergeCell ref="D20:E20"/>
    <mergeCell ref="G27:K27"/>
    <mergeCell ref="M27:P27"/>
    <mergeCell ref="M23:N23"/>
    <mergeCell ref="D24:E24"/>
    <mergeCell ref="C22:E22"/>
    <mergeCell ref="G22:K22"/>
    <mergeCell ref="M22:P22"/>
    <mergeCell ref="C23:E23"/>
    <mergeCell ref="G23:H23"/>
    <mergeCell ref="G28:H28"/>
  </mergeCells>
  <conditionalFormatting sqref="O40">
    <cfRule type="cellIs" dxfId="1" priority="1" operator="lessThan">
      <formula>10</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0">
      <formula1>J30</formula1>
    </dataValidation>
    <dataValidation type="whole" operator="lessThanOrEqual" allowBlank="1" showInputMessage="1" showErrorMessage="1" sqref="M34 M30">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3"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20" r:id="rId4" name="Drop Down 176">
              <controlPr locked="0" defaultSize="0" print="0" autoLine="0" autoPict="0">
                <anchor moveWithCells="1">
                  <from>
                    <xdr:col>14</xdr:col>
                    <xdr:colOff>0</xdr:colOff>
                    <xdr:row>44</xdr:row>
                    <xdr:rowOff>12700</xdr:rowOff>
                  </from>
                  <to>
                    <xdr:col>15</xdr:col>
                    <xdr:colOff>0</xdr:colOff>
                    <xdr:row>45</xdr:row>
                    <xdr:rowOff>0</xdr:rowOff>
                  </to>
                </anchor>
              </controlPr>
            </control>
          </mc:Choice>
        </mc:AlternateContent>
        <mc:AlternateContent xmlns:mc="http://schemas.openxmlformats.org/markup-compatibility/2006">
          <mc:Choice Requires="x14">
            <control shapeId="6321" r:id="rId5" name="Drop Down 177">
              <controlPr locked="0" defaultSize="0" print="0" autoLine="0" autoPict="0">
                <anchor moveWithCells="1">
                  <from>
                    <xdr:col>14</xdr:col>
                    <xdr:colOff>0</xdr:colOff>
                    <xdr:row>44</xdr:row>
                    <xdr:rowOff>190500</xdr:rowOff>
                  </from>
                  <to>
                    <xdr:col>15</xdr:col>
                    <xdr:colOff>0</xdr:colOff>
                    <xdr:row>46</xdr:row>
                    <xdr:rowOff>19050</xdr:rowOff>
                  </to>
                </anchor>
              </controlPr>
            </control>
          </mc:Choice>
        </mc:AlternateContent>
        <mc:AlternateContent xmlns:mc="http://schemas.openxmlformats.org/markup-compatibility/2006">
          <mc:Choice Requires="x14">
            <control shapeId="6323" r:id="rId6" name="Drop Down 179">
              <controlPr locked="0" defaultSize="0" print="0" autoLine="0" autoPict="0">
                <anchor moveWithCells="1">
                  <from>
                    <xdr:col>14</xdr:col>
                    <xdr:colOff>0</xdr:colOff>
                    <xdr:row>62</xdr:row>
                    <xdr:rowOff>0</xdr:rowOff>
                  </from>
                  <to>
                    <xdr:col>15</xdr:col>
                    <xdr:colOff>0</xdr:colOff>
                    <xdr:row>63</xdr:row>
                    <xdr:rowOff>19050</xdr:rowOff>
                  </to>
                </anchor>
              </controlPr>
            </control>
          </mc:Choice>
        </mc:AlternateContent>
        <mc:AlternateContent xmlns:mc="http://schemas.openxmlformats.org/markup-compatibility/2006">
          <mc:Choice Requires="x14">
            <control shapeId="6324" r:id="rId7" name="Drop Down 180">
              <controlPr locked="0" defaultSize="0" print="0" autoLine="0" autoPict="0">
                <anchor moveWithCells="1">
                  <from>
                    <xdr:col>14</xdr:col>
                    <xdr:colOff>0</xdr:colOff>
                    <xdr:row>63</xdr:row>
                    <xdr:rowOff>0</xdr:rowOff>
                  </from>
                  <to>
                    <xdr:col>15</xdr:col>
                    <xdr:colOff>0</xdr:colOff>
                    <xdr:row>64</xdr:row>
                    <xdr:rowOff>19050</xdr:rowOff>
                  </to>
                </anchor>
              </controlPr>
            </control>
          </mc:Choice>
        </mc:AlternateContent>
        <mc:AlternateContent xmlns:mc="http://schemas.openxmlformats.org/markup-compatibility/2006">
          <mc:Choice Requires="x14">
            <control shapeId="6325" r:id="rId8" name="Drop Down 181">
              <controlPr locked="0" defaultSize="0" print="0" autoLine="0" autoPict="0">
                <anchor moveWithCells="1">
                  <from>
                    <xdr:col>14</xdr:col>
                    <xdr:colOff>0</xdr:colOff>
                    <xdr:row>64</xdr:row>
                    <xdr:rowOff>0</xdr:rowOff>
                  </from>
                  <to>
                    <xdr:col>15</xdr:col>
                    <xdr:colOff>0</xdr:colOff>
                    <xdr:row>65</xdr:row>
                    <xdr:rowOff>19050</xdr:rowOff>
                  </to>
                </anchor>
              </controlPr>
            </control>
          </mc:Choice>
        </mc:AlternateContent>
        <mc:AlternateContent xmlns:mc="http://schemas.openxmlformats.org/markup-compatibility/2006">
          <mc:Choice Requires="x14">
            <control shapeId="6326" r:id="rId9" name="Drop Down 182">
              <controlPr locked="0" defaultSize="0" print="0" autoLine="0" autoPict="0">
                <anchor moveWithCells="1">
                  <from>
                    <xdr:col>14</xdr:col>
                    <xdr:colOff>0</xdr:colOff>
                    <xdr:row>65</xdr:row>
                    <xdr:rowOff>0</xdr:rowOff>
                  </from>
                  <to>
                    <xdr:col>15</xdr:col>
                    <xdr:colOff>0</xdr:colOff>
                    <xdr:row>66</xdr:row>
                    <xdr:rowOff>19050</xdr:rowOff>
                  </to>
                </anchor>
              </controlPr>
            </control>
          </mc:Choice>
        </mc:AlternateContent>
        <mc:AlternateContent xmlns:mc="http://schemas.openxmlformats.org/markup-compatibility/2006">
          <mc:Choice Requires="x14">
            <control shapeId="6330" r:id="rId10" name="Drop Down 186">
              <controlPr locked="0" defaultSize="0" print="0" autoLine="0" autoPict="0">
                <anchor moveWithCells="1">
                  <from>
                    <xdr:col>14</xdr:col>
                    <xdr:colOff>0</xdr:colOff>
                    <xdr:row>68</xdr:row>
                    <xdr:rowOff>0</xdr:rowOff>
                  </from>
                  <to>
                    <xdr:col>15</xdr:col>
                    <xdr:colOff>0</xdr:colOff>
                    <xdr:row>69</xdr:row>
                    <xdr:rowOff>19050</xdr:rowOff>
                  </to>
                </anchor>
              </controlPr>
            </control>
          </mc:Choice>
        </mc:AlternateContent>
        <mc:AlternateContent xmlns:mc="http://schemas.openxmlformats.org/markup-compatibility/2006">
          <mc:Choice Requires="x14">
            <control shapeId="6331" r:id="rId11" name="Drop Down 187">
              <controlPr locked="0" defaultSize="0" print="0" autoLine="0" autoPict="0">
                <anchor moveWithCells="1">
                  <from>
                    <xdr:col>14</xdr:col>
                    <xdr:colOff>0</xdr:colOff>
                    <xdr:row>69</xdr:row>
                    <xdr:rowOff>0</xdr:rowOff>
                  </from>
                  <to>
                    <xdr:col>15</xdr:col>
                    <xdr:colOff>0</xdr:colOff>
                    <xdr:row>70</xdr:row>
                    <xdr:rowOff>19050</xdr:rowOff>
                  </to>
                </anchor>
              </controlPr>
            </control>
          </mc:Choice>
        </mc:AlternateContent>
        <mc:AlternateContent xmlns:mc="http://schemas.openxmlformats.org/markup-compatibility/2006">
          <mc:Choice Requires="x14">
            <control shapeId="6332" r:id="rId12" name="Drop Down 188">
              <controlPr locked="0" defaultSize="0" print="0" autoLine="0" autoPict="0">
                <anchor moveWithCells="1">
                  <from>
                    <xdr:col>14</xdr:col>
                    <xdr:colOff>0</xdr:colOff>
                    <xdr:row>70</xdr:row>
                    <xdr:rowOff>12700</xdr:rowOff>
                  </from>
                  <to>
                    <xdr:col>15</xdr:col>
                    <xdr:colOff>0</xdr:colOff>
                    <xdr:row>71</xdr:row>
                    <xdr:rowOff>31750</xdr:rowOff>
                  </to>
                </anchor>
              </controlPr>
            </control>
          </mc:Choice>
        </mc:AlternateContent>
        <mc:AlternateContent xmlns:mc="http://schemas.openxmlformats.org/markup-compatibility/2006">
          <mc:Choice Requires="x14">
            <control shapeId="6347" r:id="rId13" name="Drop Down 203">
              <controlPr locked="0" defaultSize="0" print="0" autoLine="0" autoPict="0">
                <anchor moveWithCells="1">
                  <from>
                    <xdr:col>14</xdr:col>
                    <xdr:colOff>0</xdr:colOff>
                    <xdr:row>42</xdr:row>
                    <xdr:rowOff>0</xdr:rowOff>
                  </from>
                  <to>
                    <xdr:col>15</xdr:col>
                    <xdr:colOff>0</xdr:colOff>
                    <xdr:row>43</xdr:row>
                    <xdr:rowOff>19050</xdr:rowOff>
                  </to>
                </anchor>
              </controlPr>
            </control>
          </mc:Choice>
        </mc:AlternateContent>
        <mc:AlternateContent xmlns:mc="http://schemas.openxmlformats.org/markup-compatibility/2006">
          <mc:Choice Requires="x14">
            <control shapeId="6349" r:id="rId14" name="Drop Down 205">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6355" r:id="rId15" name="Drop Down 211">
              <controlPr locked="0" defaultSize="0" print="0" autoLine="0" autoPict="0">
                <anchor moveWithCells="1">
                  <from>
                    <xdr:col>14</xdr:col>
                    <xdr:colOff>0</xdr:colOff>
                    <xdr:row>50</xdr:row>
                    <xdr:rowOff>171450</xdr:rowOff>
                  </from>
                  <to>
                    <xdr:col>15</xdr:col>
                    <xdr:colOff>0</xdr:colOff>
                    <xdr:row>52</xdr:row>
                    <xdr:rowOff>0</xdr:rowOff>
                  </to>
                </anchor>
              </controlPr>
            </control>
          </mc:Choice>
        </mc:AlternateContent>
        <mc:AlternateContent xmlns:mc="http://schemas.openxmlformats.org/markup-compatibility/2006">
          <mc:Choice Requires="x14">
            <control shapeId="6356" r:id="rId16" name="Drop Down 212">
              <controlPr locked="0" defaultSize="0" print="0" autoLine="0" autoPict="0">
                <anchor moveWithCells="1">
                  <from>
                    <xdr:col>14</xdr:col>
                    <xdr:colOff>0</xdr:colOff>
                    <xdr:row>52</xdr:row>
                    <xdr:rowOff>0</xdr:rowOff>
                  </from>
                  <to>
                    <xdr:col>15</xdr:col>
                    <xdr:colOff>0</xdr:colOff>
                    <xdr:row>53</xdr:row>
                    <xdr:rowOff>31750</xdr:rowOff>
                  </to>
                </anchor>
              </controlPr>
            </control>
          </mc:Choice>
        </mc:AlternateContent>
        <mc:AlternateContent xmlns:mc="http://schemas.openxmlformats.org/markup-compatibility/2006">
          <mc:Choice Requires="x14">
            <control shapeId="6357" r:id="rId17" name="Drop Down 213">
              <controlPr locked="0" defaultSize="0" print="0" autoLine="0" autoPict="0">
                <anchor moveWithCells="1">
                  <from>
                    <xdr:col>14</xdr:col>
                    <xdr:colOff>0</xdr:colOff>
                    <xdr:row>52</xdr:row>
                    <xdr:rowOff>0</xdr:rowOff>
                  </from>
                  <to>
                    <xdr:col>15</xdr:col>
                    <xdr:colOff>0</xdr:colOff>
                    <xdr:row>53</xdr:row>
                    <xdr:rowOff>31750</xdr:rowOff>
                  </to>
                </anchor>
              </controlPr>
            </control>
          </mc:Choice>
        </mc:AlternateContent>
        <mc:AlternateContent xmlns:mc="http://schemas.openxmlformats.org/markup-compatibility/2006">
          <mc:Choice Requires="x14">
            <control shapeId="6358" r:id="rId18" name="Drop Down 214">
              <controlPr locked="0" defaultSize="0" print="0" autoLine="0" autoPict="0">
                <anchor moveWithCells="1">
                  <from>
                    <xdr:col>14</xdr:col>
                    <xdr:colOff>0</xdr:colOff>
                    <xdr:row>53</xdr:row>
                    <xdr:rowOff>0</xdr:rowOff>
                  </from>
                  <to>
                    <xdr:col>15</xdr:col>
                    <xdr:colOff>0</xdr:colOff>
                    <xdr:row>54</xdr:row>
                    <xdr:rowOff>31750</xdr:rowOff>
                  </to>
                </anchor>
              </controlPr>
            </control>
          </mc:Choice>
        </mc:AlternateContent>
        <mc:AlternateContent xmlns:mc="http://schemas.openxmlformats.org/markup-compatibility/2006">
          <mc:Choice Requires="x14">
            <control shapeId="6359" r:id="rId19" name="Drop Down 215">
              <controlPr locked="0" defaultSize="0" print="0" autoLine="0" autoPict="0">
                <anchor moveWithCells="1">
                  <from>
                    <xdr:col>14</xdr:col>
                    <xdr:colOff>0</xdr:colOff>
                    <xdr:row>54</xdr:row>
                    <xdr:rowOff>0</xdr:rowOff>
                  </from>
                  <to>
                    <xdr:col>15</xdr:col>
                    <xdr:colOff>0</xdr:colOff>
                    <xdr:row>55</xdr:row>
                    <xdr:rowOff>31750</xdr:rowOff>
                  </to>
                </anchor>
              </controlPr>
            </control>
          </mc:Choice>
        </mc:AlternateContent>
        <mc:AlternateContent xmlns:mc="http://schemas.openxmlformats.org/markup-compatibility/2006">
          <mc:Choice Requires="x14">
            <control shapeId="6360" r:id="rId20" name="Drop Down 216">
              <controlPr locked="0" defaultSize="0" print="0" autoLine="0" autoPict="0">
                <anchor moveWithCells="1">
                  <from>
                    <xdr:col>14</xdr:col>
                    <xdr:colOff>0</xdr:colOff>
                    <xdr:row>54</xdr:row>
                    <xdr:rowOff>0</xdr:rowOff>
                  </from>
                  <to>
                    <xdr:col>15</xdr:col>
                    <xdr:colOff>0</xdr:colOff>
                    <xdr:row>55</xdr:row>
                    <xdr:rowOff>31750</xdr:rowOff>
                  </to>
                </anchor>
              </controlPr>
            </control>
          </mc:Choice>
        </mc:AlternateContent>
        <mc:AlternateContent xmlns:mc="http://schemas.openxmlformats.org/markup-compatibility/2006">
          <mc:Choice Requires="x14">
            <control shapeId="6361" r:id="rId21" name="Drop Down 217">
              <controlPr locked="0" defaultSize="0" print="0" autoLine="0" autoPict="0">
                <anchor moveWithCells="1">
                  <from>
                    <xdr:col>14</xdr:col>
                    <xdr:colOff>0</xdr:colOff>
                    <xdr:row>55</xdr:row>
                    <xdr:rowOff>0</xdr:rowOff>
                  </from>
                  <to>
                    <xdr:col>15</xdr:col>
                    <xdr:colOff>0</xdr:colOff>
                    <xdr:row>56</xdr:row>
                    <xdr:rowOff>31750</xdr:rowOff>
                  </to>
                </anchor>
              </controlPr>
            </control>
          </mc:Choice>
        </mc:AlternateContent>
        <mc:AlternateContent xmlns:mc="http://schemas.openxmlformats.org/markup-compatibility/2006">
          <mc:Choice Requires="x14">
            <control shapeId="6362" r:id="rId22" name="Drop Down 218">
              <controlPr locked="0" defaultSize="0" print="0" autoLine="0" autoPict="0">
                <anchor moveWithCells="1">
                  <from>
                    <xdr:col>14</xdr:col>
                    <xdr:colOff>0</xdr:colOff>
                    <xdr:row>57</xdr:row>
                    <xdr:rowOff>0</xdr:rowOff>
                  </from>
                  <to>
                    <xdr:col>15</xdr:col>
                    <xdr:colOff>0</xdr:colOff>
                    <xdr:row>58</xdr:row>
                    <xdr:rowOff>31750</xdr:rowOff>
                  </to>
                </anchor>
              </controlPr>
            </control>
          </mc:Choice>
        </mc:AlternateContent>
        <mc:AlternateContent xmlns:mc="http://schemas.openxmlformats.org/markup-compatibility/2006">
          <mc:Choice Requires="x14">
            <control shapeId="6363" r:id="rId23" name="Drop Down 219">
              <controlPr locked="0" defaultSize="0" print="0" autoLine="0" autoPict="0">
                <anchor moveWithCells="1">
                  <from>
                    <xdr:col>14</xdr:col>
                    <xdr:colOff>0</xdr:colOff>
                    <xdr:row>57</xdr:row>
                    <xdr:rowOff>0</xdr:rowOff>
                  </from>
                  <to>
                    <xdr:col>15</xdr:col>
                    <xdr:colOff>0</xdr:colOff>
                    <xdr:row>58</xdr:row>
                    <xdr:rowOff>31750</xdr:rowOff>
                  </to>
                </anchor>
              </controlPr>
            </control>
          </mc:Choice>
        </mc:AlternateContent>
        <mc:AlternateContent xmlns:mc="http://schemas.openxmlformats.org/markup-compatibility/2006">
          <mc:Choice Requires="x14">
            <control shapeId="6364" r:id="rId24" name="Drop Down 220">
              <controlPr locked="0" defaultSize="0" print="0" autoLine="0" autoPict="0">
                <anchor moveWithCells="1">
                  <from>
                    <xdr:col>14</xdr:col>
                    <xdr:colOff>0</xdr:colOff>
                    <xdr:row>58</xdr:row>
                    <xdr:rowOff>0</xdr:rowOff>
                  </from>
                  <to>
                    <xdr:col>15</xdr:col>
                    <xdr:colOff>0</xdr:colOff>
                    <xdr:row>59</xdr:row>
                    <xdr:rowOff>19050</xdr:rowOff>
                  </to>
                </anchor>
              </controlPr>
            </control>
          </mc:Choice>
        </mc:AlternateContent>
        <mc:AlternateContent xmlns:mc="http://schemas.openxmlformats.org/markup-compatibility/2006">
          <mc:Choice Requires="x14">
            <control shapeId="6365" r:id="rId25" name="Drop Down 221">
              <controlPr locked="0" defaultSize="0" print="0" autoLine="0" autoPict="0">
                <anchor moveWithCells="1">
                  <from>
                    <xdr:col>14</xdr:col>
                    <xdr:colOff>0</xdr:colOff>
                    <xdr:row>56</xdr:row>
                    <xdr:rowOff>0</xdr:rowOff>
                  </from>
                  <to>
                    <xdr:col>15</xdr:col>
                    <xdr:colOff>0</xdr:colOff>
                    <xdr:row>57</xdr:row>
                    <xdr:rowOff>31750</xdr:rowOff>
                  </to>
                </anchor>
              </controlPr>
            </control>
          </mc:Choice>
        </mc:AlternateContent>
        <mc:AlternateContent xmlns:mc="http://schemas.openxmlformats.org/markup-compatibility/2006">
          <mc:Choice Requires="x14">
            <control shapeId="6366" r:id="rId26" name="Drop Down 222">
              <controlPr locked="0" defaultSize="0" print="0" autoLine="0" autoPict="0">
                <anchor moveWithCells="1">
                  <from>
                    <xdr:col>14</xdr:col>
                    <xdr:colOff>0</xdr:colOff>
                    <xdr:row>56</xdr:row>
                    <xdr:rowOff>0</xdr:rowOff>
                  </from>
                  <to>
                    <xdr:col>15</xdr:col>
                    <xdr:colOff>0</xdr:colOff>
                    <xdr:row>57</xdr:row>
                    <xdr:rowOff>31750</xdr:rowOff>
                  </to>
                </anchor>
              </controlPr>
            </control>
          </mc:Choice>
        </mc:AlternateContent>
        <mc:AlternateContent xmlns:mc="http://schemas.openxmlformats.org/markup-compatibility/2006">
          <mc:Choice Requires="x14">
            <control shapeId="6367" r:id="rId27" name="Drop Down 223">
              <controlPr locked="0" defaultSize="0" print="0" autoLine="0" autoPict="0">
                <anchor moveWithCells="1">
                  <from>
                    <xdr:col>13</xdr:col>
                    <xdr:colOff>412750</xdr:colOff>
                    <xdr:row>51</xdr:row>
                    <xdr:rowOff>152400</xdr:rowOff>
                  </from>
                  <to>
                    <xdr:col>15</xdr:col>
                    <xdr:colOff>0</xdr:colOff>
                    <xdr:row>53</xdr:row>
                    <xdr:rowOff>12700</xdr:rowOff>
                  </to>
                </anchor>
              </controlPr>
            </control>
          </mc:Choice>
        </mc:AlternateContent>
        <mc:AlternateContent xmlns:mc="http://schemas.openxmlformats.org/markup-compatibility/2006">
          <mc:Choice Requires="x14">
            <control shapeId="6368" r:id="rId28" name="Drop Down 224">
              <controlPr locked="0" defaultSize="0" print="0" autoLine="0" autoPict="0">
                <anchor moveWithCells="1">
                  <from>
                    <xdr:col>14</xdr:col>
                    <xdr:colOff>0</xdr:colOff>
                    <xdr:row>52</xdr:row>
                    <xdr:rowOff>152400</xdr:rowOff>
                  </from>
                  <to>
                    <xdr:col>15</xdr:col>
                    <xdr:colOff>0</xdr:colOff>
                    <xdr:row>54</xdr:row>
                    <xdr:rowOff>12700</xdr:rowOff>
                  </to>
                </anchor>
              </controlPr>
            </control>
          </mc:Choice>
        </mc:AlternateContent>
        <mc:AlternateContent xmlns:mc="http://schemas.openxmlformats.org/markup-compatibility/2006">
          <mc:Choice Requires="x14">
            <control shapeId="6369" r:id="rId29" name="Drop Down 225">
              <controlPr locked="0" defaultSize="0" print="0" autoLine="0" autoPict="0">
                <anchor moveWithCells="1">
                  <from>
                    <xdr:col>14</xdr:col>
                    <xdr:colOff>0</xdr:colOff>
                    <xdr:row>53</xdr:row>
                    <xdr:rowOff>152400</xdr:rowOff>
                  </from>
                  <to>
                    <xdr:col>15</xdr:col>
                    <xdr:colOff>0</xdr:colOff>
                    <xdr:row>55</xdr:row>
                    <xdr:rowOff>12700</xdr:rowOff>
                  </to>
                </anchor>
              </controlPr>
            </control>
          </mc:Choice>
        </mc:AlternateContent>
        <mc:AlternateContent xmlns:mc="http://schemas.openxmlformats.org/markup-compatibility/2006">
          <mc:Choice Requires="x14">
            <control shapeId="6370" r:id="rId30" name="Drop Down 226">
              <controlPr locked="0" defaultSize="0" print="0" autoLine="0" autoPict="0">
                <anchor moveWithCells="1">
                  <from>
                    <xdr:col>14</xdr:col>
                    <xdr:colOff>0</xdr:colOff>
                    <xdr:row>54</xdr:row>
                    <xdr:rowOff>152400</xdr:rowOff>
                  </from>
                  <to>
                    <xdr:col>15</xdr:col>
                    <xdr:colOff>0</xdr:colOff>
                    <xdr:row>56</xdr:row>
                    <xdr:rowOff>12700</xdr:rowOff>
                  </to>
                </anchor>
              </controlPr>
            </control>
          </mc:Choice>
        </mc:AlternateContent>
        <mc:AlternateContent xmlns:mc="http://schemas.openxmlformats.org/markup-compatibility/2006">
          <mc:Choice Requires="x14">
            <control shapeId="6371" r:id="rId31" name="Drop Down 227">
              <controlPr locked="0" defaultSize="0" print="0" autoLine="0" autoPict="0">
                <anchor moveWithCells="1">
                  <from>
                    <xdr:col>14</xdr:col>
                    <xdr:colOff>0</xdr:colOff>
                    <xdr:row>55</xdr:row>
                    <xdr:rowOff>152400</xdr:rowOff>
                  </from>
                  <to>
                    <xdr:col>15</xdr:col>
                    <xdr:colOff>0</xdr:colOff>
                    <xdr:row>57</xdr:row>
                    <xdr:rowOff>12700</xdr:rowOff>
                  </to>
                </anchor>
              </controlPr>
            </control>
          </mc:Choice>
        </mc:AlternateContent>
        <mc:AlternateContent xmlns:mc="http://schemas.openxmlformats.org/markup-compatibility/2006">
          <mc:Choice Requires="x14">
            <control shapeId="6372" r:id="rId32" name="Drop Down 228">
              <controlPr locked="0" defaultSize="0" print="0" autoLine="0" autoPict="0">
                <anchor moveWithCells="1">
                  <from>
                    <xdr:col>14</xdr:col>
                    <xdr:colOff>0</xdr:colOff>
                    <xdr:row>56</xdr:row>
                    <xdr:rowOff>152400</xdr:rowOff>
                  </from>
                  <to>
                    <xdr:col>15</xdr:col>
                    <xdr:colOff>0</xdr:colOff>
                    <xdr:row>58</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AQ76"/>
  <sheetViews>
    <sheetView showGridLines="0" zoomScale="85" zoomScaleNormal="85" zoomScaleSheetLayoutView="70" workbookViewId="0">
      <selection activeCell="C8" sqref="C8"/>
    </sheetView>
  </sheetViews>
  <sheetFormatPr baseColWidth="10" defaultColWidth="11.453125" defaultRowHeight="14" x14ac:dyDescent="0.3"/>
  <cols>
    <col min="1" max="1" width="2.1796875" style="176" bestFit="1" customWidth="1"/>
    <col min="2" max="2" width="7.7265625" style="176" customWidth="1"/>
    <col min="3" max="3" width="10.7265625" style="217" customWidth="1"/>
    <col min="4" max="5" width="10.7265625" style="176" customWidth="1"/>
    <col min="6" max="7" width="14.7265625" style="176" customWidth="1"/>
    <col min="8" max="8" width="16" style="176" customWidth="1"/>
    <col min="9" max="9" width="10.7265625" style="176" customWidth="1"/>
    <col min="10" max="10" width="4.7265625" style="176" customWidth="1"/>
    <col min="11" max="11" width="10.1796875" style="128" hidden="1" customWidth="1"/>
    <col min="12" max="12" width="9.81640625" style="128" hidden="1" customWidth="1"/>
    <col min="13" max="13" width="9.7265625" style="176" customWidth="1"/>
    <col min="14" max="14" width="7.7265625" style="176" customWidth="1"/>
    <col min="15" max="18" width="15.7265625" style="176" customWidth="1"/>
    <col min="19" max="19" width="16" style="176" customWidth="1"/>
    <col min="20" max="20" width="10.7265625" style="176" customWidth="1"/>
    <col min="21" max="21" width="4.7265625" style="176" customWidth="1"/>
    <col min="22" max="22" width="10.1796875" style="128" hidden="1" customWidth="1"/>
    <col min="23" max="23" width="9.81640625" style="128" hidden="1" customWidth="1"/>
    <col min="24" max="24" width="9.7265625" style="180" customWidth="1"/>
    <col min="25" max="25" width="7.7265625" style="176" customWidth="1"/>
    <col min="26" max="29" width="15.7265625" style="176" customWidth="1"/>
    <col min="30" max="30" width="16" style="176" customWidth="1"/>
    <col min="31" max="31" width="10.7265625" style="176" customWidth="1"/>
    <col min="32" max="32" width="4.7265625" style="176" customWidth="1"/>
    <col min="33" max="33" width="10.1796875" style="128" hidden="1" customWidth="1"/>
    <col min="34" max="34" width="9.81640625" style="128" hidden="1" customWidth="1"/>
    <col min="35" max="35" width="6.7265625" style="180" customWidth="1"/>
    <col min="36" max="36" width="11.453125" style="180"/>
    <col min="37" max="38" width="18.54296875" style="180" customWidth="1"/>
    <col min="39" max="43" width="11.453125" style="180"/>
    <col min="44" max="16384" width="11.453125" style="176"/>
  </cols>
  <sheetData>
    <row r="1" spans="2:41" ht="20" x14ac:dyDescent="0.4">
      <c r="B1" s="177" t="s">
        <v>59</v>
      </c>
      <c r="C1" s="178"/>
      <c r="D1" s="179"/>
      <c r="E1" s="179"/>
      <c r="F1" s="179"/>
      <c r="G1" s="179"/>
      <c r="H1" s="179"/>
    </row>
    <row r="3" spans="2:41" x14ac:dyDescent="0.3">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5" x14ac:dyDescent="0.35">
      <c r="B4" s="183" t="s">
        <v>67</v>
      </c>
      <c r="C4" s="184"/>
      <c r="D4" s="185"/>
      <c r="E4" s="161"/>
      <c r="F4" s="161"/>
      <c r="G4" s="161"/>
      <c r="H4" s="186" t="s">
        <v>69</v>
      </c>
      <c r="I4" s="187">
        <v>5</v>
      </c>
      <c r="J4" s="188" t="s">
        <v>68</v>
      </c>
      <c r="N4" s="183" t="s">
        <v>60</v>
      </c>
      <c r="O4" s="185"/>
      <c r="P4" s="161"/>
      <c r="Q4" s="161"/>
      <c r="R4" s="161"/>
      <c r="S4" s="186" t="s">
        <v>69</v>
      </c>
      <c r="T4" s="187">
        <v>1.3</v>
      </c>
      <c r="U4" s="188" t="s">
        <v>68</v>
      </c>
      <c r="X4" s="161"/>
      <c r="Y4" s="183" t="s">
        <v>96</v>
      </c>
      <c r="Z4" s="185"/>
      <c r="AA4" s="161"/>
      <c r="AB4" s="161"/>
      <c r="AC4" s="161"/>
      <c r="AD4" s="186" t="s">
        <v>69</v>
      </c>
      <c r="AE4" s="187">
        <v>1.5</v>
      </c>
      <c r="AF4" s="188" t="s">
        <v>68</v>
      </c>
      <c r="AI4" s="161"/>
      <c r="AJ4" s="161"/>
      <c r="AK4" s="161"/>
      <c r="AL4" s="161"/>
      <c r="AM4" s="161"/>
      <c r="AN4" s="161"/>
      <c r="AO4" s="161"/>
    </row>
    <row r="5" spans="2:41" ht="16" thickBot="1" x14ac:dyDescent="0.4">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7.25" customHeight="1" x14ac:dyDescent="0.3">
      <c r="B6" s="192" t="s">
        <v>65</v>
      </c>
      <c r="C6" s="193" t="s">
        <v>187</v>
      </c>
      <c r="D6" s="194" t="s">
        <v>61</v>
      </c>
      <c r="E6" s="194" t="s">
        <v>62</v>
      </c>
      <c r="F6" s="195" t="s">
        <v>63</v>
      </c>
      <c r="G6" s="196" t="s">
        <v>73</v>
      </c>
      <c r="H6" s="196" t="s">
        <v>66</v>
      </c>
      <c r="I6" s="295" t="s">
        <v>64</v>
      </c>
      <c r="J6" s="296"/>
      <c r="K6" s="129" t="s">
        <v>188</v>
      </c>
      <c r="L6" s="130" t="s">
        <v>189</v>
      </c>
      <c r="N6" s="192" t="s">
        <v>65</v>
      </c>
      <c r="O6" s="194" t="s">
        <v>61</v>
      </c>
      <c r="P6" s="194" t="s">
        <v>62</v>
      </c>
      <c r="Q6" s="195" t="s">
        <v>63</v>
      </c>
      <c r="R6" s="196" t="s">
        <v>73</v>
      </c>
      <c r="S6" s="196" t="s">
        <v>66</v>
      </c>
      <c r="T6" s="295" t="s">
        <v>64</v>
      </c>
      <c r="U6" s="296"/>
      <c r="V6" s="129" t="s">
        <v>188</v>
      </c>
      <c r="W6" s="130" t="s">
        <v>189</v>
      </c>
      <c r="X6" s="197"/>
      <c r="Y6" s="192" t="s">
        <v>65</v>
      </c>
      <c r="Z6" s="194" t="s">
        <v>61</v>
      </c>
      <c r="AA6" s="194" t="s">
        <v>62</v>
      </c>
      <c r="AB6" s="195" t="s">
        <v>63</v>
      </c>
      <c r="AC6" s="196" t="s">
        <v>73</v>
      </c>
      <c r="AD6" s="196" t="s">
        <v>66</v>
      </c>
      <c r="AE6" s="295" t="s">
        <v>64</v>
      </c>
      <c r="AF6" s="296"/>
      <c r="AG6" s="129" t="s">
        <v>188</v>
      </c>
      <c r="AH6" s="130" t="s">
        <v>189</v>
      </c>
      <c r="AI6" s="198"/>
      <c r="AJ6" s="199"/>
      <c r="AK6" s="200"/>
      <c r="AL6" s="197"/>
      <c r="AM6" s="197"/>
      <c r="AN6" s="197"/>
      <c r="AO6" s="200"/>
    </row>
    <row r="7" spans="2:41" ht="18" x14ac:dyDescent="0.3">
      <c r="B7" s="201"/>
      <c r="C7" s="202" t="s">
        <v>72</v>
      </c>
      <c r="D7" s="203" t="s">
        <v>71</v>
      </c>
      <c r="E7" s="203" t="s">
        <v>71</v>
      </c>
      <c r="F7" s="203" t="s">
        <v>70</v>
      </c>
      <c r="G7" s="203" t="s">
        <v>70</v>
      </c>
      <c r="H7" s="204" t="s">
        <v>70</v>
      </c>
      <c r="I7" s="297" t="s">
        <v>72</v>
      </c>
      <c r="J7" s="298"/>
      <c r="K7" s="131" t="s">
        <v>70</v>
      </c>
      <c r="L7" s="132" t="s">
        <v>72</v>
      </c>
      <c r="N7" s="201"/>
      <c r="O7" s="203" t="s">
        <v>71</v>
      </c>
      <c r="P7" s="203" t="s">
        <v>71</v>
      </c>
      <c r="Q7" s="203" t="s">
        <v>70</v>
      </c>
      <c r="R7" s="203" t="s">
        <v>70</v>
      </c>
      <c r="S7" s="204" t="s">
        <v>70</v>
      </c>
      <c r="T7" s="308" t="s">
        <v>72</v>
      </c>
      <c r="U7" s="309"/>
      <c r="V7" s="131" t="s">
        <v>70</v>
      </c>
      <c r="W7" s="132" t="s">
        <v>72</v>
      </c>
      <c r="X7" s="197"/>
      <c r="Y7" s="201"/>
      <c r="Z7" s="203" t="s">
        <v>71</v>
      </c>
      <c r="AA7" s="203" t="s">
        <v>71</v>
      </c>
      <c r="AB7" s="203" t="s">
        <v>70</v>
      </c>
      <c r="AC7" s="203" t="s">
        <v>70</v>
      </c>
      <c r="AD7" s="204" t="s">
        <v>70</v>
      </c>
      <c r="AE7" s="297" t="s">
        <v>72</v>
      </c>
      <c r="AF7" s="298"/>
      <c r="AG7" s="131" t="s">
        <v>70</v>
      </c>
      <c r="AH7" s="132" t="s">
        <v>72</v>
      </c>
      <c r="AI7" s="198"/>
      <c r="AJ7" s="199"/>
      <c r="AK7" s="200"/>
      <c r="AL7" s="197"/>
      <c r="AM7" s="197"/>
      <c r="AN7" s="197"/>
      <c r="AO7" s="200"/>
    </row>
    <row r="8" spans="2:41" x14ac:dyDescent="0.3">
      <c r="B8" s="205">
        <v>1</v>
      </c>
      <c r="C8" s="125"/>
      <c r="D8" s="73"/>
      <c r="E8" s="73"/>
      <c r="F8" s="206">
        <f>D8*E8</f>
        <v>0</v>
      </c>
      <c r="G8" s="73">
        <v>0</v>
      </c>
      <c r="H8" s="206">
        <f>F8-G8</f>
        <v>0</v>
      </c>
      <c r="I8" s="291">
        <f>ROUNDDOWN(H8/$I$4,0)</f>
        <v>0</v>
      </c>
      <c r="J8" s="292"/>
      <c r="K8" s="133">
        <f>H8*C8</f>
        <v>0</v>
      </c>
      <c r="L8" s="134">
        <f>I8*C8</f>
        <v>0</v>
      </c>
      <c r="N8" s="205">
        <v>1</v>
      </c>
      <c r="O8" s="73"/>
      <c r="P8" s="73"/>
      <c r="Q8" s="206">
        <f>O8*P8</f>
        <v>0</v>
      </c>
      <c r="R8" s="73"/>
      <c r="S8" s="206">
        <f>Q8-R8</f>
        <v>0</v>
      </c>
      <c r="T8" s="310">
        <f>ROUNDDOWN(S8/$T$4,0)</f>
        <v>0</v>
      </c>
      <c r="U8" s="311"/>
      <c r="V8" s="133">
        <f>S8*C8</f>
        <v>0</v>
      </c>
      <c r="W8" s="134">
        <f>T8*C8</f>
        <v>0</v>
      </c>
      <c r="X8" s="161"/>
      <c r="Y8" s="205">
        <v>1</v>
      </c>
      <c r="Z8" s="73"/>
      <c r="AA8" s="73"/>
      <c r="AB8" s="206">
        <f>Z8*AA8</f>
        <v>0</v>
      </c>
      <c r="AC8" s="73"/>
      <c r="AD8" s="206">
        <f>AB8-AC8</f>
        <v>0</v>
      </c>
      <c r="AE8" s="291">
        <f>ROUNDDOWN(AD8/$AE$4,0)</f>
        <v>0</v>
      </c>
      <c r="AF8" s="292"/>
      <c r="AG8" s="133">
        <f>AD8*C8</f>
        <v>0</v>
      </c>
      <c r="AH8" s="134">
        <f>AE8*C8</f>
        <v>0</v>
      </c>
      <c r="AI8" s="161"/>
      <c r="AJ8" s="161"/>
      <c r="AK8" s="161"/>
      <c r="AL8" s="161"/>
      <c r="AM8" s="161"/>
      <c r="AN8" s="161"/>
      <c r="AO8" s="161"/>
    </row>
    <row r="9" spans="2:41" x14ac:dyDescent="0.3">
      <c r="B9" s="207">
        <v>2</v>
      </c>
      <c r="C9" s="126"/>
      <c r="D9" s="74"/>
      <c r="E9" s="74"/>
      <c r="F9" s="208">
        <f t="shared" ref="F9:F51" si="0">D9*E9</f>
        <v>0</v>
      </c>
      <c r="G9" s="74"/>
      <c r="H9" s="208">
        <f t="shared" ref="H9:H51" si="1">F9-G9</f>
        <v>0</v>
      </c>
      <c r="I9" s="291">
        <f t="shared" ref="I9:I51" si="2">ROUNDDOWN(H9/$I$4,0)</f>
        <v>0</v>
      </c>
      <c r="J9" s="292"/>
      <c r="K9" s="133">
        <f t="shared" ref="K9:K51" si="3">H9*C9</f>
        <v>0</v>
      </c>
      <c r="L9" s="134">
        <f t="shared" ref="L9:L51" si="4">I9*C9</f>
        <v>0</v>
      </c>
      <c r="N9" s="207">
        <v>2</v>
      </c>
      <c r="O9" s="74"/>
      <c r="P9" s="74"/>
      <c r="Q9" s="208">
        <f t="shared" ref="Q9:Q51" si="5">O9*P9</f>
        <v>0</v>
      </c>
      <c r="R9" s="74"/>
      <c r="S9" s="208">
        <f t="shared" ref="S9:S42" si="6">Q9-R9</f>
        <v>0</v>
      </c>
      <c r="T9" s="291">
        <f t="shared" ref="T9:T51" si="7">ROUNDDOWN(S9/$T$4,0)</f>
        <v>0</v>
      </c>
      <c r="U9" s="292"/>
      <c r="V9" s="133">
        <f t="shared" ref="V9:V51" si="8">S9*C9</f>
        <v>0</v>
      </c>
      <c r="W9" s="134">
        <f t="shared" ref="W9:W51" si="9">T9*C9</f>
        <v>0</v>
      </c>
      <c r="X9" s="161"/>
      <c r="Y9" s="207">
        <v>2</v>
      </c>
      <c r="Z9" s="74"/>
      <c r="AA9" s="74"/>
      <c r="AB9" s="208">
        <f t="shared" ref="AB9:AB51" si="10">Z9*AA9</f>
        <v>0</v>
      </c>
      <c r="AC9" s="74"/>
      <c r="AD9" s="208">
        <f t="shared" ref="AD9:AD42" si="11">AB9-AC9</f>
        <v>0</v>
      </c>
      <c r="AE9" s="291">
        <f t="shared" ref="AE9:AE51" si="12">ROUNDDOWN(AD9/$AE$4,0)</f>
        <v>0</v>
      </c>
      <c r="AF9" s="292"/>
      <c r="AG9" s="133">
        <f t="shared" ref="AG9:AG51" si="13">AD9*C9</f>
        <v>0</v>
      </c>
      <c r="AH9" s="134">
        <f t="shared" ref="AH9:AH51" si="14">AE9*C9</f>
        <v>0</v>
      </c>
      <c r="AI9" s="161"/>
      <c r="AJ9" s="161"/>
      <c r="AK9" s="161"/>
      <c r="AL9" s="161"/>
      <c r="AM9" s="161"/>
      <c r="AN9" s="161"/>
      <c r="AO9" s="161"/>
    </row>
    <row r="10" spans="2:41" x14ac:dyDescent="0.3">
      <c r="B10" s="207">
        <v>3</v>
      </c>
      <c r="C10" s="126"/>
      <c r="D10" s="74"/>
      <c r="E10" s="74"/>
      <c r="F10" s="208">
        <f t="shared" si="0"/>
        <v>0</v>
      </c>
      <c r="G10" s="74"/>
      <c r="H10" s="208">
        <f t="shared" si="1"/>
        <v>0</v>
      </c>
      <c r="I10" s="291">
        <f t="shared" si="2"/>
        <v>0</v>
      </c>
      <c r="J10" s="292"/>
      <c r="K10" s="133">
        <f t="shared" si="3"/>
        <v>0</v>
      </c>
      <c r="L10" s="134">
        <f t="shared" si="4"/>
        <v>0</v>
      </c>
      <c r="N10" s="207">
        <v>3</v>
      </c>
      <c r="O10" s="74"/>
      <c r="P10" s="74"/>
      <c r="Q10" s="208">
        <f t="shared" si="5"/>
        <v>0</v>
      </c>
      <c r="R10" s="74"/>
      <c r="S10" s="208">
        <f t="shared" si="6"/>
        <v>0</v>
      </c>
      <c r="T10" s="291">
        <f t="shared" si="7"/>
        <v>0</v>
      </c>
      <c r="U10" s="292"/>
      <c r="V10" s="133">
        <f t="shared" si="8"/>
        <v>0</v>
      </c>
      <c r="W10" s="134">
        <f t="shared" si="9"/>
        <v>0</v>
      </c>
      <c r="X10" s="161"/>
      <c r="Y10" s="207">
        <v>3</v>
      </c>
      <c r="Z10" s="74"/>
      <c r="AA10" s="74"/>
      <c r="AB10" s="208">
        <f t="shared" si="10"/>
        <v>0</v>
      </c>
      <c r="AC10" s="74"/>
      <c r="AD10" s="208">
        <f t="shared" si="11"/>
        <v>0</v>
      </c>
      <c r="AE10" s="291">
        <f t="shared" si="12"/>
        <v>0</v>
      </c>
      <c r="AF10" s="292"/>
      <c r="AG10" s="133">
        <f t="shared" si="13"/>
        <v>0</v>
      </c>
      <c r="AH10" s="134">
        <f t="shared" si="14"/>
        <v>0</v>
      </c>
      <c r="AI10" s="161"/>
      <c r="AJ10" s="161"/>
      <c r="AK10" s="161"/>
      <c r="AL10" s="161"/>
      <c r="AM10" s="161"/>
      <c r="AN10" s="161"/>
      <c r="AO10" s="161"/>
    </row>
    <row r="11" spans="2:41" x14ac:dyDescent="0.3">
      <c r="B11" s="207">
        <v>4</v>
      </c>
      <c r="C11" s="126"/>
      <c r="D11" s="74"/>
      <c r="E11" s="74"/>
      <c r="F11" s="208">
        <f t="shared" si="0"/>
        <v>0</v>
      </c>
      <c r="G11" s="74"/>
      <c r="H11" s="208">
        <f t="shared" si="1"/>
        <v>0</v>
      </c>
      <c r="I11" s="291">
        <f t="shared" si="2"/>
        <v>0</v>
      </c>
      <c r="J11" s="292"/>
      <c r="K11" s="133">
        <f t="shared" si="3"/>
        <v>0</v>
      </c>
      <c r="L11" s="134">
        <f t="shared" si="4"/>
        <v>0</v>
      </c>
      <c r="N11" s="207">
        <v>4</v>
      </c>
      <c r="O11" s="74"/>
      <c r="P11" s="74"/>
      <c r="Q11" s="208">
        <f t="shared" si="5"/>
        <v>0</v>
      </c>
      <c r="R11" s="74"/>
      <c r="S11" s="208">
        <f t="shared" si="6"/>
        <v>0</v>
      </c>
      <c r="T11" s="291">
        <f t="shared" si="7"/>
        <v>0</v>
      </c>
      <c r="U11" s="292"/>
      <c r="V11" s="133">
        <f t="shared" si="8"/>
        <v>0</v>
      </c>
      <c r="W11" s="134">
        <f t="shared" si="9"/>
        <v>0</v>
      </c>
      <c r="X11" s="161"/>
      <c r="Y11" s="207">
        <v>4</v>
      </c>
      <c r="Z11" s="74"/>
      <c r="AA11" s="74"/>
      <c r="AB11" s="208">
        <f t="shared" si="10"/>
        <v>0</v>
      </c>
      <c r="AC11" s="74"/>
      <c r="AD11" s="208">
        <f t="shared" si="11"/>
        <v>0</v>
      </c>
      <c r="AE11" s="291">
        <f t="shared" si="12"/>
        <v>0</v>
      </c>
      <c r="AF11" s="292"/>
      <c r="AG11" s="133">
        <f t="shared" si="13"/>
        <v>0</v>
      </c>
      <c r="AH11" s="134">
        <f t="shared" si="14"/>
        <v>0</v>
      </c>
      <c r="AI11" s="161"/>
      <c r="AJ11" s="161"/>
      <c r="AK11" s="161"/>
      <c r="AL11" s="161"/>
      <c r="AM11" s="161"/>
      <c r="AN11" s="161"/>
      <c r="AO11" s="161"/>
    </row>
    <row r="12" spans="2:41" x14ac:dyDescent="0.3">
      <c r="B12" s="207">
        <v>5</v>
      </c>
      <c r="C12" s="126"/>
      <c r="D12" s="74"/>
      <c r="E12" s="74"/>
      <c r="F12" s="208">
        <f t="shared" si="0"/>
        <v>0</v>
      </c>
      <c r="G12" s="74"/>
      <c r="H12" s="208">
        <f t="shared" si="1"/>
        <v>0</v>
      </c>
      <c r="I12" s="291">
        <f t="shared" si="2"/>
        <v>0</v>
      </c>
      <c r="J12" s="292"/>
      <c r="K12" s="133">
        <f t="shared" si="3"/>
        <v>0</v>
      </c>
      <c r="L12" s="134">
        <f t="shared" si="4"/>
        <v>0</v>
      </c>
      <c r="N12" s="207">
        <v>5</v>
      </c>
      <c r="O12" s="74"/>
      <c r="P12" s="74"/>
      <c r="Q12" s="208">
        <f t="shared" si="5"/>
        <v>0</v>
      </c>
      <c r="R12" s="74"/>
      <c r="S12" s="208">
        <f t="shared" si="6"/>
        <v>0</v>
      </c>
      <c r="T12" s="291">
        <f t="shared" si="7"/>
        <v>0</v>
      </c>
      <c r="U12" s="292"/>
      <c r="V12" s="133">
        <f t="shared" si="8"/>
        <v>0</v>
      </c>
      <c r="W12" s="134">
        <f t="shared" si="9"/>
        <v>0</v>
      </c>
      <c r="X12" s="161"/>
      <c r="Y12" s="207">
        <v>5</v>
      </c>
      <c r="Z12" s="74"/>
      <c r="AA12" s="74"/>
      <c r="AB12" s="208">
        <f t="shared" si="10"/>
        <v>0</v>
      </c>
      <c r="AC12" s="74"/>
      <c r="AD12" s="208">
        <f t="shared" si="11"/>
        <v>0</v>
      </c>
      <c r="AE12" s="291">
        <f t="shared" si="12"/>
        <v>0</v>
      </c>
      <c r="AF12" s="292"/>
      <c r="AG12" s="133">
        <f t="shared" si="13"/>
        <v>0</v>
      </c>
      <c r="AH12" s="134">
        <f t="shared" si="14"/>
        <v>0</v>
      </c>
      <c r="AI12" s="161"/>
      <c r="AJ12" s="161"/>
      <c r="AK12" s="161"/>
      <c r="AL12" s="161"/>
      <c r="AM12" s="161"/>
      <c r="AN12" s="161"/>
      <c r="AO12" s="161"/>
    </row>
    <row r="13" spans="2:41" x14ac:dyDescent="0.3">
      <c r="B13" s="207">
        <v>6</v>
      </c>
      <c r="C13" s="126"/>
      <c r="D13" s="74"/>
      <c r="E13" s="74"/>
      <c r="F13" s="208">
        <f t="shared" si="0"/>
        <v>0</v>
      </c>
      <c r="G13" s="74"/>
      <c r="H13" s="208">
        <f t="shared" si="1"/>
        <v>0</v>
      </c>
      <c r="I13" s="291">
        <f t="shared" si="2"/>
        <v>0</v>
      </c>
      <c r="J13" s="292"/>
      <c r="K13" s="133">
        <f t="shared" si="3"/>
        <v>0</v>
      </c>
      <c r="L13" s="134">
        <f t="shared" si="4"/>
        <v>0</v>
      </c>
      <c r="N13" s="207">
        <v>6</v>
      </c>
      <c r="O13" s="74"/>
      <c r="P13" s="74"/>
      <c r="Q13" s="208">
        <f t="shared" si="5"/>
        <v>0</v>
      </c>
      <c r="R13" s="74"/>
      <c r="S13" s="208">
        <f t="shared" si="6"/>
        <v>0</v>
      </c>
      <c r="T13" s="291">
        <f t="shared" si="7"/>
        <v>0</v>
      </c>
      <c r="U13" s="292"/>
      <c r="V13" s="133">
        <f t="shared" si="8"/>
        <v>0</v>
      </c>
      <c r="W13" s="134">
        <f t="shared" si="9"/>
        <v>0</v>
      </c>
      <c r="X13" s="161"/>
      <c r="Y13" s="207">
        <v>6</v>
      </c>
      <c r="Z13" s="74"/>
      <c r="AA13" s="74"/>
      <c r="AB13" s="208">
        <f t="shared" si="10"/>
        <v>0</v>
      </c>
      <c r="AC13" s="74"/>
      <c r="AD13" s="208">
        <f t="shared" si="11"/>
        <v>0</v>
      </c>
      <c r="AE13" s="291">
        <f t="shared" si="12"/>
        <v>0</v>
      </c>
      <c r="AF13" s="292"/>
      <c r="AG13" s="133">
        <f t="shared" si="13"/>
        <v>0</v>
      </c>
      <c r="AH13" s="134">
        <f t="shared" si="14"/>
        <v>0</v>
      </c>
      <c r="AI13" s="161"/>
      <c r="AJ13" s="161"/>
      <c r="AK13" s="161"/>
      <c r="AL13" s="161"/>
      <c r="AM13" s="161"/>
      <c r="AN13" s="161"/>
      <c r="AO13" s="161"/>
    </row>
    <row r="14" spans="2:41" x14ac:dyDescent="0.3">
      <c r="B14" s="207">
        <v>7</v>
      </c>
      <c r="C14" s="126"/>
      <c r="D14" s="74"/>
      <c r="E14" s="74"/>
      <c r="F14" s="208">
        <f t="shared" si="0"/>
        <v>0</v>
      </c>
      <c r="G14" s="74"/>
      <c r="H14" s="208">
        <f t="shared" si="1"/>
        <v>0</v>
      </c>
      <c r="I14" s="291">
        <f t="shared" si="2"/>
        <v>0</v>
      </c>
      <c r="J14" s="292"/>
      <c r="K14" s="133">
        <f t="shared" si="3"/>
        <v>0</v>
      </c>
      <c r="L14" s="134">
        <f t="shared" si="4"/>
        <v>0</v>
      </c>
      <c r="N14" s="207">
        <v>7</v>
      </c>
      <c r="O14" s="74"/>
      <c r="P14" s="74"/>
      <c r="Q14" s="208">
        <f t="shared" si="5"/>
        <v>0</v>
      </c>
      <c r="R14" s="74"/>
      <c r="S14" s="208">
        <f t="shared" si="6"/>
        <v>0</v>
      </c>
      <c r="T14" s="291">
        <f t="shared" si="7"/>
        <v>0</v>
      </c>
      <c r="U14" s="292"/>
      <c r="V14" s="133">
        <f t="shared" si="8"/>
        <v>0</v>
      </c>
      <c r="W14" s="134">
        <f t="shared" si="9"/>
        <v>0</v>
      </c>
      <c r="X14" s="161"/>
      <c r="Y14" s="207">
        <v>7</v>
      </c>
      <c r="Z14" s="74"/>
      <c r="AA14" s="74"/>
      <c r="AB14" s="208">
        <f t="shared" si="10"/>
        <v>0</v>
      </c>
      <c r="AC14" s="74"/>
      <c r="AD14" s="208">
        <f t="shared" si="11"/>
        <v>0</v>
      </c>
      <c r="AE14" s="291">
        <f t="shared" si="12"/>
        <v>0</v>
      </c>
      <c r="AF14" s="292"/>
      <c r="AG14" s="133">
        <f t="shared" si="13"/>
        <v>0</v>
      </c>
      <c r="AH14" s="134">
        <f t="shared" si="14"/>
        <v>0</v>
      </c>
      <c r="AI14" s="161"/>
      <c r="AJ14" s="161"/>
      <c r="AK14" s="161"/>
      <c r="AL14" s="161"/>
      <c r="AM14" s="161"/>
      <c r="AN14" s="161"/>
      <c r="AO14" s="161"/>
    </row>
    <row r="15" spans="2:41" x14ac:dyDescent="0.3">
      <c r="B15" s="207">
        <v>8</v>
      </c>
      <c r="C15" s="126"/>
      <c r="D15" s="74"/>
      <c r="E15" s="74"/>
      <c r="F15" s="208">
        <f t="shared" si="0"/>
        <v>0</v>
      </c>
      <c r="G15" s="74"/>
      <c r="H15" s="208">
        <f t="shared" si="1"/>
        <v>0</v>
      </c>
      <c r="I15" s="291">
        <f t="shared" si="2"/>
        <v>0</v>
      </c>
      <c r="J15" s="292"/>
      <c r="K15" s="133">
        <f t="shared" si="3"/>
        <v>0</v>
      </c>
      <c r="L15" s="134">
        <f t="shared" si="4"/>
        <v>0</v>
      </c>
      <c r="N15" s="207">
        <v>8</v>
      </c>
      <c r="O15" s="74"/>
      <c r="P15" s="74"/>
      <c r="Q15" s="208">
        <f t="shared" si="5"/>
        <v>0</v>
      </c>
      <c r="R15" s="74"/>
      <c r="S15" s="208">
        <f t="shared" si="6"/>
        <v>0</v>
      </c>
      <c r="T15" s="291">
        <f t="shared" si="7"/>
        <v>0</v>
      </c>
      <c r="U15" s="292"/>
      <c r="V15" s="133">
        <f t="shared" si="8"/>
        <v>0</v>
      </c>
      <c r="W15" s="134">
        <f t="shared" si="9"/>
        <v>0</v>
      </c>
      <c r="X15" s="161"/>
      <c r="Y15" s="207">
        <v>8</v>
      </c>
      <c r="Z15" s="74"/>
      <c r="AA15" s="74"/>
      <c r="AB15" s="208">
        <f t="shared" si="10"/>
        <v>0</v>
      </c>
      <c r="AC15" s="74"/>
      <c r="AD15" s="208">
        <f t="shared" si="11"/>
        <v>0</v>
      </c>
      <c r="AE15" s="291">
        <f t="shared" si="12"/>
        <v>0</v>
      </c>
      <c r="AF15" s="292"/>
      <c r="AG15" s="133">
        <f t="shared" si="13"/>
        <v>0</v>
      </c>
      <c r="AH15" s="134">
        <f t="shared" si="14"/>
        <v>0</v>
      </c>
      <c r="AI15" s="161"/>
      <c r="AJ15" s="161"/>
      <c r="AK15" s="161"/>
      <c r="AL15" s="161"/>
      <c r="AM15" s="161"/>
      <c r="AN15" s="161"/>
      <c r="AO15" s="161"/>
    </row>
    <row r="16" spans="2:41" x14ac:dyDescent="0.3">
      <c r="B16" s="207">
        <v>9</v>
      </c>
      <c r="C16" s="126"/>
      <c r="D16" s="74"/>
      <c r="E16" s="74"/>
      <c r="F16" s="208">
        <f t="shared" si="0"/>
        <v>0</v>
      </c>
      <c r="G16" s="74"/>
      <c r="H16" s="208">
        <f t="shared" si="1"/>
        <v>0</v>
      </c>
      <c r="I16" s="291">
        <f t="shared" si="2"/>
        <v>0</v>
      </c>
      <c r="J16" s="292"/>
      <c r="K16" s="133">
        <f t="shared" si="3"/>
        <v>0</v>
      </c>
      <c r="L16" s="134">
        <f t="shared" si="4"/>
        <v>0</v>
      </c>
      <c r="N16" s="207">
        <v>9</v>
      </c>
      <c r="O16" s="74"/>
      <c r="P16" s="74"/>
      <c r="Q16" s="208">
        <f t="shared" si="5"/>
        <v>0</v>
      </c>
      <c r="R16" s="74"/>
      <c r="S16" s="208">
        <f t="shared" si="6"/>
        <v>0</v>
      </c>
      <c r="T16" s="291">
        <f t="shared" si="7"/>
        <v>0</v>
      </c>
      <c r="U16" s="292"/>
      <c r="V16" s="133">
        <f t="shared" si="8"/>
        <v>0</v>
      </c>
      <c r="W16" s="134">
        <f t="shared" si="9"/>
        <v>0</v>
      </c>
      <c r="X16" s="161"/>
      <c r="Y16" s="207">
        <v>9</v>
      </c>
      <c r="Z16" s="74"/>
      <c r="AA16" s="74"/>
      <c r="AB16" s="208">
        <f t="shared" si="10"/>
        <v>0</v>
      </c>
      <c r="AC16" s="74"/>
      <c r="AD16" s="208">
        <f t="shared" si="11"/>
        <v>0</v>
      </c>
      <c r="AE16" s="291">
        <f t="shared" si="12"/>
        <v>0</v>
      </c>
      <c r="AF16" s="292"/>
      <c r="AG16" s="133">
        <f t="shared" si="13"/>
        <v>0</v>
      </c>
      <c r="AH16" s="134">
        <f t="shared" si="14"/>
        <v>0</v>
      </c>
      <c r="AI16" s="161"/>
      <c r="AJ16" s="161"/>
      <c r="AK16" s="161"/>
      <c r="AL16" s="161"/>
      <c r="AM16" s="161"/>
      <c r="AN16" s="161"/>
      <c r="AO16" s="161"/>
    </row>
    <row r="17" spans="2:41" x14ac:dyDescent="0.3">
      <c r="B17" s="207">
        <v>10</v>
      </c>
      <c r="C17" s="126"/>
      <c r="D17" s="74"/>
      <c r="E17" s="74"/>
      <c r="F17" s="208">
        <f t="shared" si="0"/>
        <v>0</v>
      </c>
      <c r="G17" s="74"/>
      <c r="H17" s="208">
        <f t="shared" si="1"/>
        <v>0</v>
      </c>
      <c r="I17" s="291">
        <f t="shared" si="2"/>
        <v>0</v>
      </c>
      <c r="J17" s="292"/>
      <c r="K17" s="133">
        <f t="shared" si="3"/>
        <v>0</v>
      </c>
      <c r="L17" s="134">
        <f t="shared" si="4"/>
        <v>0</v>
      </c>
      <c r="N17" s="207">
        <v>10</v>
      </c>
      <c r="O17" s="74"/>
      <c r="P17" s="74"/>
      <c r="Q17" s="208">
        <f t="shared" si="5"/>
        <v>0</v>
      </c>
      <c r="R17" s="74"/>
      <c r="S17" s="208">
        <f t="shared" si="6"/>
        <v>0</v>
      </c>
      <c r="T17" s="291">
        <f t="shared" si="7"/>
        <v>0</v>
      </c>
      <c r="U17" s="292"/>
      <c r="V17" s="133">
        <f t="shared" si="8"/>
        <v>0</v>
      </c>
      <c r="W17" s="134">
        <f t="shared" si="9"/>
        <v>0</v>
      </c>
      <c r="X17" s="161"/>
      <c r="Y17" s="207">
        <v>10</v>
      </c>
      <c r="Z17" s="74"/>
      <c r="AA17" s="74"/>
      <c r="AB17" s="208">
        <f t="shared" si="10"/>
        <v>0</v>
      </c>
      <c r="AC17" s="74"/>
      <c r="AD17" s="208">
        <f t="shared" si="11"/>
        <v>0</v>
      </c>
      <c r="AE17" s="291">
        <f t="shared" si="12"/>
        <v>0</v>
      </c>
      <c r="AF17" s="292"/>
      <c r="AG17" s="133">
        <f t="shared" si="13"/>
        <v>0</v>
      </c>
      <c r="AH17" s="134">
        <f t="shared" si="14"/>
        <v>0</v>
      </c>
      <c r="AI17" s="161"/>
      <c r="AJ17" s="161"/>
      <c r="AK17" s="161"/>
      <c r="AL17" s="161"/>
      <c r="AM17" s="161"/>
      <c r="AN17" s="161"/>
      <c r="AO17" s="161"/>
    </row>
    <row r="18" spans="2:41" x14ac:dyDescent="0.3">
      <c r="B18" s="207">
        <v>11</v>
      </c>
      <c r="C18" s="126"/>
      <c r="D18" s="74"/>
      <c r="E18" s="74"/>
      <c r="F18" s="208">
        <f t="shared" si="0"/>
        <v>0</v>
      </c>
      <c r="G18" s="74"/>
      <c r="H18" s="208">
        <f t="shared" si="1"/>
        <v>0</v>
      </c>
      <c r="I18" s="291">
        <f t="shared" si="2"/>
        <v>0</v>
      </c>
      <c r="J18" s="292"/>
      <c r="K18" s="133">
        <f t="shared" si="3"/>
        <v>0</v>
      </c>
      <c r="L18" s="134">
        <f t="shared" si="4"/>
        <v>0</v>
      </c>
      <c r="N18" s="207">
        <v>11</v>
      </c>
      <c r="O18" s="74"/>
      <c r="P18" s="74"/>
      <c r="Q18" s="208">
        <f t="shared" si="5"/>
        <v>0</v>
      </c>
      <c r="R18" s="74"/>
      <c r="S18" s="208">
        <f t="shared" si="6"/>
        <v>0</v>
      </c>
      <c r="T18" s="291">
        <f t="shared" si="7"/>
        <v>0</v>
      </c>
      <c r="U18" s="292"/>
      <c r="V18" s="133">
        <f t="shared" si="8"/>
        <v>0</v>
      </c>
      <c r="W18" s="134">
        <f t="shared" si="9"/>
        <v>0</v>
      </c>
      <c r="X18" s="161"/>
      <c r="Y18" s="207">
        <v>11</v>
      </c>
      <c r="Z18" s="74"/>
      <c r="AA18" s="74"/>
      <c r="AB18" s="208">
        <f t="shared" si="10"/>
        <v>0</v>
      </c>
      <c r="AC18" s="74"/>
      <c r="AD18" s="208">
        <f t="shared" si="11"/>
        <v>0</v>
      </c>
      <c r="AE18" s="291">
        <f t="shared" si="12"/>
        <v>0</v>
      </c>
      <c r="AF18" s="292"/>
      <c r="AG18" s="133">
        <f t="shared" si="13"/>
        <v>0</v>
      </c>
      <c r="AH18" s="134">
        <f t="shared" si="14"/>
        <v>0</v>
      </c>
      <c r="AI18" s="161"/>
      <c r="AJ18" s="161"/>
      <c r="AK18" s="161"/>
      <c r="AL18" s="161"/>
      <c r="AM18" s="161"/>
      <c r="AN18" s="161"/>
      <c r="AO18" s="161"/>
    </row>
    <row r="19" spans="2:41" x14ac:dyDescent="0.3">
      <c r="B19" s="207">
        <v>12</v>
      </c>
      <c r="C19" s="126"/>
      <c r="D19" s="74"/>
      <c r="E19" s="74"/>
      <c r="F19" s="208">
        <f t="shared" si="0"/>
        <v>0</v>
      </c>
      <c r="G19" s="74"/>
      <c r="H19" s="208">
        <f t="shared" si="1"/>
        <v>0</v>
      </c>
      <c r="I19" s="291">
        <f t="shared" si="2"/>
        <v>0</v>
      </c>
      <c r="J19" s="292"/>
      <c r="K19" s="133">
        <f t="shared" si="3"/>
        <v>0</v>
      </c>
      <c r="L19" s="134">
        <f t="shared" si="4"/>
        <v>0</v>
      </c>
      <c r="N19" s="207">
        <v>12</v>
      </c>
      <c r="O19" s="74"/>
      <c r="P19" s="74"/>
      <c r="Q19" s="208">
        <f t="shared" si="5"/>
        <v>0</v>
      </c>
      <c r="R19" s="74"/>
      <c r="S19" s="208">
        <f t="shared" si="6"/>
        <v>0</v>
      </c>
      <c r="T19" s="291">
        <f t="shared" si="7"/>
        <v>0</v>
      </c>
      <c r="U19" s="292"/>
      <c r="V19" s="133">
        <f t="shared" si="8"/>
        <v>0</v>
      </c>
      <c r="W19" s="134">
        <f t="shared" si="9"/>
        <v>0</v>
      </c>
      <c r="X19" s="161"/>
      <c r="Y19" s="207">
        <v>12</v>
      </c>
      <c r="Z19" s="74"/>
      <c r="AA19" s="74"/>
      <c r="AB19" s="208">
        <f t="shared" si="10"/>
        <v>0</v>
      </c>
      <c r="AC19" s="74"/>
      <c r="AD19" s="208">
        <f t="shared" si="11"/>
        <v>0</v>
      </c>
      <c r="AE19" s="291">
        <f t="shared" si="12"/>
        <v>0</v>
      </c>
      <c r="AF19" s="292"/>
      <c r="AG19" s="133">
        <f t="shared" si="13"/>
        <v>0</v>
      </c>
      <c r="AH19" s="134">
        <f t="shared" si="14"/>
        <v>0</v>
      </c>
      <c r="AI19" s="161"/>
      <c r="AJ19" s="161"/>
      <c r="AK19" s="161"/>
      <c r="AL19" s="161"/>
      <c r="AM19" s="161"/>
      <c r="AN19" s="161"/>
      <c r="AO19" s="161"/>
    </row>
    <row r="20" spans="2:41" x14ac:dyDescent="0.3">
      <c r="B20" s="207">
        <v>13</v>
      </c>
      <c r="C20" s="126"/>
      <c r="D20" s="74"/>
      <c r="E20" s="74"/>
      <c r="F20" s="208">
        <f t="shared" si="0"/>
        <v>0</v>
      </c>
      <c r="G20" s="74"/>
      <c r="H20" s="208">
        <f t="shared" si="1"/>
        <v>0</v>
      </c>
      <c r="I20" s="291">
        <f t="shared" si="2"/>
        <v>0</v>
      </c>
      <c r="J20" s="292"/>
      <c r="K20" s="133">
        <f t="shared" si="3"/>
        <v>0</v>
      </c>
      <c r="L20" s="134">
        <f t="shared" si="4"/>
        <v>0</v>
      </c>
      <c r="N20" s="207">
        <v>13</v>
      </c>
      <c r="O20" s="74"/>
      <c r="P20" s="74"/>
      <c r="Q20" s="208">
        <f t="shared" si="5"/>
        <v>0</v>
      </c>
      <c r="R20" s="74"/>
      <c r="S20" s="208">
        <f t="shared" si="6"/>
        <v>0</v>
      </c>
      <c r="T20" s="291">
        <f t="shared" si="7"/>
        <v>0</v>
      </c>
      <c r="U20" s="292"/>
      <c r="V20" s="133">
        <f t="shared" si="8"/>
        <v>0</v>
      </c>
      <c r="W20" s="134">
        <f t="shared" si="9"/>
        <v>0</v>
      </c>
      <c r="X20" s="161"/>
      <c r="Y20" s="207">
        <v>13</v>
      </c>
      <c r="Z20" s="74"/>
      <c r="AA20" s="74"/>
      <c r="AB20" s="208">
        <f t="shared" si="10"/>
        <v>0</v>
      </c>
      <c r="AC20" s="74"/>
      <c r="AD20" s="208">
        <f t="shared" si="11"/>
        <v>0</v>
      </c>
      <c r="AE20" s="291">
        <f t="shared" si="12"/>
        <v>0</v>
      </c>
      <c r="AF20" s="292"/>
      <c r="AG20" s="133">
        <f t="shared" si="13"/>
        <v>0</v>
      </c>
      <c r="AH20" s="134">
        <f t="shared" si="14"/>
        <v>0</v>
      </c>
      <c r="AI20" s="161"/>
      <c r="AJ20" s="161"/>
      <c r="AK20" s="161"/>
      <c r="AL20" s="161"/>
      <c r="AM20" s="161"/>
      <c r="AN20" s="161"/>
      <c r="AO20" s="161"/>
    </row>
    <row r="21" spans="2:41" x14ac:dyDescent="0.3">
      <c r="B21" s="207">
        <v>14</v>
      </c>
      <c r="C21" s="126"/>
      <c r="D21" s="74"/>
      <c r="E21" s="74"/>
      <c r="F21" s="208">
        <f t="shared" si="0"/>
        <v>0</v>
      </c>
      <c r="G21" s="74"/>
      <c r="H21" s="208">
        <f t="shared" si="1"/>
        <v>0</v>
      </c>
      <c r="I21" s="291">
        <f t="shared" si="2"/>
        <v>0</v>
      </c>
      <c r="J21" s="292"/>
      <c r="K21" s="133">
        <f t="shared" si="3"/>
        <v>0</v>
      </c>
      <c r="L21" s="134">
        <f t="shared" si="4"/>
        <v>0</v>
      </c>
      <c r="N21" s="207">
        <v>14</v>
      </c>
      <c r="O21" s="74"/>
      <c r="P21" s="74"/>
      <c r="Q21" s="208">
        <f t="shared" si="5"/>
        <v>0</v>
      </c>
      <c r="R21" s="74"/>
      <c r="S21" s="208">
        <f t="shared" si="6"/>
        <v>0</v>
      </c>
      <c r="T21" s="291">
        <f t="shared" si="7"/>
        <v>0</v>
      </c>
      <c r="U21" s="292"/>
      <c r="V21" s="133">
        <f t="shared" si="8"/>
        <v>0</v>
      </c>
      <c r="W21" s="134">
        <f t="shared" si="9"/>
        <v>0</v>
      </c>
      <c r="X21" s="161"/>
      <c r="Y21" s="207">
        <v>14</v>
      </c>
      <c r="Z21" s="74"/>
      <c r="AA21" s="74"/>
      <c r="AB21" s="208">
        <f t="shared" si="10"/>
        <v>0</v>
      </c>
      <c r="AC21" s="74"/>
      <c r="AD21" s="208">
        <f t="shared" si="11"/>
        <v>0</v>
      </c>
      <c r="AE21" s="291">
        <f t="shared" si="12"/>
        <v>0</v>
      </c>
      <c r="AF21" s="292"/>
      <c r="AG21" s="133">
        <f t="shared" si="13"/>
        <v>0</v>
      </c>
      <c r="AH21" s="134">
        <f t="shared" si="14"/>
        <v>0</v>
      </c>
      <c r="AI21" s="161"/>
      <c r="AJ21" s="161"/>
      <c r="AK21" s="161"/>
      <c r="AL21" s="161"/>
      <c r="AM21" s="161"/>
      <c r="AN21" s="161"/>
      <c r="AO21" s="161"/>
    </row>
    <row r="22" spans="2:41" x14ac:dyDescent="0.3">
      <c r="B22" s="207">
        <v>15</v>
      </c>
      <c r="C22" s="126"/>
      <c r="D22" s="74"/>
      <c r="E22" s="74"/>
      <c r="F22" s="208">
        <f t="shared" si="0"/>
        <v>0</v>
      </c>
      <c r="G22" s="74"/>
      <c r="H22" s="208">
        <f t="shared" si="1"/>
        <v>0</v>
      </c>
      <c r="I22" s="291">
        <f t="shared" si="2"/>
        <v>0</v>
      </c>
      <c r="J22" s="292"/>
      <c r="K22" s="133">
        <f t="shared" si="3"/>
        <v>0</v>
      </c>
      <c r="L22" s="134">
        <f t="shared" si="4"/>
        <v>0</v>
      </c>
      <c r="N22" s="207">
        <v>15</v>
      </c>
      <c r="O22" s="74"/>
      <c r="P22" s="74"/>
      <c r="Q22" s="208">
        <f t="shared" si="5"/>
        <v>0</v>
      </c>
      <c r="R22" s="74"/>
      <c r="S22" s="208">
        <f t="shared" si="6"/>
        <v>0</v>
      </c>
      <c r="T22" s="291">
        <f t="shared" si="7"/>
        <v>0</v>
      </c>
      <c r="U22" s="292"/>
      <c r="V22" s="133">
        <f t="shared" si="8"/>
        <v>0</v>
      </c>
      <c r="W22" s="134">
        <f t="shared" si="9"/>
        <v>0</v>
      </c>
      <c r="X22" s="161"/>
      <c r="Y22" s="207">
        <v>15</v>
      </c>
      <c r="Z22" s="74"/>
      <c r="AA22" s="74"/>
      <c r="AB22" s="208">
        <f t="shared" si="10"/>
        <v>0</v>
      </c>
      <c r="AC22" s="74"/>
      <c r="AD22" s="208">
        <f t="shared" si="11"/>
        <v>0</v>
      </c>
      <c r="AE22" s="291">
        <f t="shared" si="12"/>
        <v>0</v>
      </c>
      <c r="AF22" s="292"/>
      <c r="AG22" s="133">
        <f t="shared" si="13"/>
        <v>0</v>
      </c>
      <c r="AH22" s="134">
        <f t="shared" si="14"/>
        <v>0</v>
      </c>
      <c r="AI22" s="161"/>
      <c r="AJ22" s="161"/>
      <c r="AK22" s="161"/>
      <c r="AL22" s="161"/>
      <c r="AM22" s="161"/>
      <c r="AN22" s="161"/>
      <c r="AO22" s="161"/>
    </row>
    <row r="23" spans="2:41" x14ac:dyDescent="0.3">
      <c r="B23" s="207">
        <v>16</v>
      </c>
      <c r="C23" s="126"/>
      <c r="D23" s="74"/>
      <c r="E23" s="74"/>
      <c r="F23" s="208">
        <f t="shared" si="0"/>
        <v>0</v>
      </c>
      <c r="G23" s="74"/>
      <c r="H23" s="208">
        <f t="shared" si="1"/>
        <v>0</v>
      </c>
      <c r="I23" s="291">
        <f t="shared" si="2"/>
        <v>0</v>
      </c>
      <c r="J23" s="292"/>
      <c r="K23" s="133">
        <f t="shared" si="3"/>
        <v>0</v>
      </c>
      <c r="L23" s="134">
        <f t="shared" si="4"/>
        <v>0</v>
      </c>
      <c r="N23" s="207">
        <v>16</v>
      </c>
      <c r="O23" s="74"/>
      <c r="P23" s="74"/>
      <c r="Q23" s="208">
        <f t="shared" si="5"/>
        <v>0</v>
      </c>
      <c r="R23" s="74"/>
      <c r="S23" s="208">
        <f t="shared" si="6"/>
        <v>0</v>
      </c>
      <c r="T23" s="291">
        <f t="shared" si="7"/>
        <v>0</v>
      </c>
      <c r="U23" s="292"/>
      <c r="V23" s="133">
        <f t="shared" si="8"/>
        <v>0</v>
      </c>
      <c r="W23" s="134">
        <f t="shared" si="9"/>
        <v>0</v>
      </c>
      <c r="X23" s="161"/>
      <c r="Y23" s="207">
        <v>16</v>
      </c>
      <c r="Z23" s="74"/>
      <c r="AA23" s="74"/>
      <c r="AB23" s="208">
        <f t="shared" si="10"/>
        <v>0</v>
      </c>
      <c r="AC23" s="74"/>
      <c r="AD23" s="208">
        <f t="shared" si="11"/>
        <v>0</v>
      </c>
      <c r="AE23" s="291">
        <f t="shared" si="12"/>
        <v>0</v>
      </c>
      <c r="AF23" s="292"/>
      <c r="AG23" s="133">
        <f t="shared" si="13"/>
        <v>0</v>
      </c>
      <c r="AH23" s="134">
        <f t="shared" si="14"/>
        <v>0</v>
      </c>
      <c r="AI23" s="161"/>
      <c r="AJ23" s="161"/>
      <c r="AK23" s="161"/>
      <c r="AL23" s="161"/>
      <c r="AM23" s="161"/>
      <c r="AN23" s="161"/>
      <c r="AO23" s="161"/>
    </row>
    <row r="24" spans="2:41" x14ac:dyDescent="0.3">
      <c r="B24" s="207">
        <v>17</v>
      </c>
      <c r="C24" s="126"/>
      <c r="D24" s="74"/>
      <c r="E24" s="74"/>
      <c r="F24" s="208">
        <f t="shared" si="0"/>
        <v>0</v>
      </c>
      <c r="G24" s="74"/>
      <c r="H24" s="208">
        <f t="shared" si="1"/>
        <v>0</v>
      </c>
      <c r="I24" s="291">
        <f t="shared" si="2"/>
        <v>0</v>
      </c>
      <c r="J24" s="292"/>
      <c r="K24" s="133">
        <f t="shared" si="3"/>
        <v>0</v>
      </c>
      <c r="L24" s="134">
        <f t="shared" si="4"/>
        <v>0</v>
      </c>
      <c r="N24" s="207">
        <v>17</v>
      </c>
      <c r="O24" s="74"/>
      <c r="P24" s="74"/>
      <c r="Q24" s="208">
        <f t="shared" si="5"/>
        <v>0</v>
      </c>
      <c r="R24" s="74"/>
      <c r="S24" s="208">
        <f t="shared" si="6"/>
        <v>0</v>
      </c>
      <c r="T24" s="291">
        <f t="shared" si="7"/>
        <v>0</v>
      </c>
      <c r="U24" s="292"/>
      <c r="V24" s="133">
        <f t="shared" si="8"/>
        <v>0</v>
      </c>
      <c r="W24" s="134">
        <f t="shared" si="9"/>
        <v>0</v>
      </c>
      <c r="X24" s="161"/>
      <c r="Y24" s="207">
        <v>17</v>
      </c>
      <c r="Z24" s="74"/>
      <c r="AA24" s="74"/>
      <c r="AB24" s="208">
        <f t="shared" si="10"/>
        <v>0</v>
      </c>
      <c r="AC24" s="74"/>
      <c r="AD24" s="208">
        <f t="shared" si="11"/>
        <v>0</v>
      </c>
      <c r="AE24" s="291">
        <f t="shared" si="12"/>
        <v>0</v>
      </c>
      <c r="AF24" s="292"/>
      <c r="AG24" s="133">
        <f t="shared" si="13"/>
        <v>0</v>
      </c>
      <c r="AH24" s="134">
        <f t="shared" si="14"/>
        <v>0</v>
      </c>
      <c r="AI24" s="161"/>
      <c r="AJ24" s="161"/>
      <c r="AK24" s="161"/>
      <c r="AL24" s="161"/>
      <c r="AM24" s="161"/>
      <c r="AN24" s="161"/>
      <c r="AO24" s="161"/>
    </row>
    <row r="25" spans="2:41" x14ac:dyDescent="0.3">
      <c r="B25" s="207">
        <v>18</v>
      </c>
      <c r="C25" s="126"/>
      <c r="D25" s="74"/>
      <c r="E25" s="74"/>
      <c r="F25" s="208">
        <f t="shared" si="0"/>
        <v>0</v>
      </c>
      <c r="G25" s="74"/>
      <c r="H25" s="208">
        <f t="shared" si="1"/>
        <v>0</v>
      </c>
      <c r="I25" s="291">
        <f t="shared" si="2"/>
        <v>0</v>
      </c>
      <c r="J25" s="292"/>
      <c r="K25" s="133">
        <f t="shared" si="3"/>
        <v>0</v>
      </c>
      <c r="L25" s="134">
        <f t="shared" si="4"/>
        <v>0</v>
      </c>
      <c r="N25" s="207">
        <v>18</v>
      </c>
      <c r="O25" s="74"/>
      <c r="P25" s="74"/>
      <c r="Q25" s="208">
        <f t="shared" si="5"/>
        <v>0</v>
      </c>
      <c r="R25" s="74"/>
      <c r="S25" s="208">
        <f t="shared" si="6"/>
        <v>0</v>
      </c>
      <c r="T25" s="291">
        <f t="shared" si="7"/>
        <v>0</v>
      </c>
      <c r="U25" s="292"/>
      <c r="V25" s="133">
        <f t="shared" si="8"/>
        <v>0</v>
      </c>
      <c r="W25" s="134">
        <f t="shared" si="9"/>
        <v>0</v>
      </c>
      <c r="X25" s="161"/>
      <c r="Y25" s="207">
        <v>18</v>
      </c>
      <c r="Z25" s="74"/>
      <c r="AA25" s="74"/>
      <c r="AB25" s="208">
        <f t="shared" si="10"/>
        <v>0</v>
      </c>
      <c r="AC25" s="74"/>
      <c r="AD25" s="208">
        <f t="shared" si="11"/>
        <v>0</v>
      </c>
      <c r="AE25" s="291">
        <f t="shared" si="12"/>
        <v>0</v>
      </c>
      <c r="AF25" s="292"/>
      <c r="AG25" s="133">
        <f t="shared" si="13"/>
        <v>0</v>
      </c>
      <c r="AH25" s="134">
        <f t="shared" si="14"/>
        <v>0</v>
      </c>
      <c r="AI25" s="161"/>
      <c r="AJ25" s="161"/>
      <c r="AK25" s="161"/>
      <c r="AL25" s="161"/>
      <c r="AM25" s="161"/>
      <c r="AN25" s="161"/>
      <c r="AO25" s="161"/>
    </row>
    <row r="26" spans="2:41" x14ac:dyDescent="0.3">
      <c r="B26" s="207">
        <v>19</v>
      </c>
      <c r="C26" s="126"/>
      <c r="D26" s="74"/>
      <c r="E26" s="74"/>
      <c r="F26" s="208">
        <f t="shared" si="0"/>
        <v>0</v>
      </c>
      <c r="G26" s="74"/>
      <c r="H26" s="208">
        <f t="shared" si="1"/>
        <v>0</v>
      </c>
      <c r="I26" s="291">
        <f t="shared" si="2"/>
        <v>0</v>
      </c>
      <c r="J26" s="292"/>
      <c r="K26" s="133">
        <f t="shared" si="3"/>
        <v>0</v>
      </c>
      <c r="L26" s="134">
        <f t="shared" si="4"/>
        <v>0</v>
      </c>
      <c r="N26" s="207">
        <v>19</v>
      </c>
      <c r="O26" s="74"/>
      <c r="P26" s="74"/>
      <c r="Q26" s="208">
        <f t="shared" si="5"/>
        <v>0</v>
      </c>
      <c r="R26" s="74"/>
      <c r="S26" s="208">
        <f t="shared" si="6"/>
        <v>0</v>
      </c>
      <c r="T26" s="291">
        <f t="shared" si="7"/>
        <v>0</v>
      </c>
      <c r="U26" s="292"/>
      <c r="V26" s="133">
        <f t="shared" si="8"/>
        <v>0</v>
      </c>
      <c r="W26" s="134">
        <f t="shared" si="9"/>
        <v>0</v>
      </c>
      <c r="X26" s="161"/>
      <c r="Y26" s="207">
        <v>19</v>
      </c>
      <c r="Z26" s="74"/>
      <c r="AA26" s="74"/>
      <c r="AB26" s="208">
        <f t="shared" si="10"/>
        <v>0</v>
      </c>
      <c r="AC26" s="74"/>
      <c r="AD26" s="208">
        <f t="shared" si="11"/>
        <v>0</v>
      </c>
      <c r="AE26" s="291">
        <f t="shared" si="12"/>
        <v>0</v>
      </c>
      <c r="AF26" s="292"/>
      <c r="AG26" s="133">
        <f t="shared" si="13"/>
        <v>0</v>
      </c>
      <c r="AH26" s="134">
        <f t="shared" si="14"/>
        <v>0</v>
      </c>
      <c r="AI26" s="161"/>
      <c r="AJ26" s="161"/>
      <c r="AK26" s="161"/>
      <c r="AL26" s="161"/>
      <c r="AM26" s="161"/>
      <c r="AN26" s="161"/>
      <c r="AO26" s="161"/>
    </row>
    <row r="27" spans="2:41" x14ac:dyDescent="0.3">
      <c r="B27" s="207">
        <v>20</v>
      </c>
      <c r="C27" s="126"/>
      <c r="D27" s="74"/>
      <c r="E27" s="74"/>
      <c r="F27" s="208">
        <f t="shared" si="0"/>
        <v>0</v>
      </c>
      <c r="G27" s="74"/>
      <c r="H27" s="208">
        <f t="shared" si="1"/>
        <v>0</v>
      </c>
      <c r="I27" s="291">
        <f t="shared" si="2"/>
        <v>0</v>
      </c>
      <c r="J27" s="292"/>
      <c r="K27" s="133">
        <f t="shared" si="3"/>
        <v>0</v>
      </c>
      <c r="L27" s="134">
        <f t="shared" si="4"/>
        <v>0</v>
      </c>
      <c r="N27" s="207">
        <v>20</v>
      </c>
      <c r="O27" s="74"/>
      <c r="P27" s="74"/>
      <c r="Q27" s="208">
        <f t="shared" si="5"/>
        <v>0</v>
      </c>
      <c r="R27" s="74"/>
      <c r="S27" s="208">
        <f t="shared" si="6"/>
        <v>0</v>
      </c>
      <c r="T27" s="291">
        <f t="shared" si="7"/>
        <v>0</v>
      </c>
      <c r="U27" s="292"/>
      <c r="V27" s="133">
        <f t="shared" si="8"/>
        <v>0</v>
      </c>
      <c r="W27" s="134">
        <f t="shared" si="9"/>
        <v>0</v>
      </c>
      <c r="X27" s="161"/>
      <c r="Y27" s="207">
        <v>20</v>
      </c>
      <c r="Z27" s="74"/>
      <c r="AA27" s="74"/>
      <c r="AB27" s="208">
        <f t="shared" si="10"/>
        <v>0</v>
      </c>
      <c r="AC27" s="74"/>
      <c r="AD27" s="208">
        <f t="shared" si="11"/>
        <v>0</v>
      </c>
      <c r="AE27" s="291">
        <f t="shared" si="12"/>
        <v>0</v>
      </c>
      <c r="AF27" s="292"/>
      <c r="AG27" s="133">
        <f t="shared" si="13"/>
        <v>0</v>
      </c>
      <c r="AH27" s="134">
        <f t="shared" si="14"/>
        <v>0</v>
      </c>
      <c r="AI27" s="161"/>
      <c r="AJ27" s="161"/>
      <c r="AK27" s="161"/>
      <c r="AL27" s="161"/>
      <c r="AM27" s="161"/>
      <c r="AN27" s="161"/>
      <c r="AO27" s="161"/>
    </row>
    <row r="28" spans="2:41" x14ac:dyDescent="0.3">
      <c r="B28" s="207">
        <v>21</v>
      </c>
      <c r="C28" s="126"/>
      <c r="D28" s="74"/>
      <c r="E28" s="74"/>
      <c r="F28" s="208">
        <f t="shared" si="0"/>
        <v>0</v>
      </c>
      <c r="G28" s="74"/>
      <c r="H28" s="208">
        <f t="shared" si="1"/>
        <v>0</v>
      </c>
      <c r="I28" s="291">
        <f t="shared" si="2"/>
        <v>0</v>
      </c>
      <c r="J28" s="292"/>
      <c r="K28" s="133">
        <f t="shared" si="3"/>
        <v>0</v>
      </c>
      <c r="L28" s="134">
        <f t="shared" si="4"/>
        <v>0</v>
      </c>
      <c r="N28" s="207">
        <v>21</v>
      </c>
      <c r="O28" s="74"/>
      <c r="P28" s="74"/>
      <c r="Q28" s="208">
        <f t="shared" si="5"/>
        <v>0</v>
      </c>
      <c r="R28" s="74"/>
      <c r="S28" s="208">
        <f t="shared" si="6"/>
        <v>0</v>
      </c>
      <c r="T28" s="291">
        <f t="shared" si="7"/>
        <v>0</v>
      </c>
      <c r="U28" s="292"/>
      <c r="V28" s="133">
        <f t="shared" si="8"/>
        <v>0</v>
      </c>
      <c r="W28" s="134">
        <f t="shared" si="9"/>
        <v>0</v>
      </c>
      <c r="X28" s="161"/>
      <c r="Y28" s="207">
        <v>21</v>
      </c>
      <c r="Z28" s="74"/>
      <c r="AA28" s="74"/>
      <c r="AB28" s="208">
        <f t="shared" si="10"/>
        <v>0</v>
      </c>
      <c r="AC28" s="74"/>
      <c r="AD28" s="208">
        <f t="shared" si="11"/>
        <v>0</v>
      </c>
      <c r="AE28" s="291">
        <f t="shared" si="12"/>
        <v>0</v>
      </c>
      <c r="AF28" s="292"/>
      <c r="AG28" s="133">
        <f t="shared" si="13"/>
        <v>0</v>
      </c>
      <c r="AH28" s="134">
        <f t="shared" si="14"/>
        <v>0</v>
      </c>
      <c r="AI28" s="161"/>
      <c r="AJ28" s="161"/>
      <c r="AK28" s="161"/>
      <c r="AL28" s="161"/>
      <c r="AM28" s="161"/>
      <c r="AN28" s="161"/>
      <c r="AO28" s="161"/>
    </row>
    <row r="29" spans="2:41" x14ac:dyDescent="0.3">
      <c r="B29" s="207">
        <v>22</v>
      </c>
      <c r="C29" s="126"/>
      <c r="D29" s="74"/>
      <c r="E29" s="74"/>
      <c r="F29" s="208">
        <f t="shared" si="0"/>
        <v>0</v>
      </c>
      <c r="G29" s="74"/>
      <c r="H29" s="208">
        <f t="shared" si="1"/>
        <v>0</v>
      </c>
      <c r="I29" s="291">
        <f t="shared" si="2"/>
        <v>0</v>
      </c>
      <c r="J29" s="292"/>
      <c r="K29" s="133">
        <f t="shared" si="3"/>
        <v>0</v>
      </c>
      <c r="L29" s="134">
        <f t="shared" si="4"/>
        <v>0</v>
      </c>
      <c r="N29" s="207">
        <v>22</v>
      </c>
      <c r="O29" s="74"/>
      <c r="P29" s="74"/>
      <c r="Q29" s="208">
        <f t="shared" si="5"/>
        <v>0</v>
      </c>
      <c r="R29" s="74"/>
      <c r="S29" s="208">
        <f t="shared" si="6"/>
        <v>0</v>
      </c>
      <c r="T29" s="291">
        <f t="shared" si="7"/>
        <v>0</v>
      </c>
      <c r="U29" s="292"/>
      <c r="V29" s="133">
        <f t="shared" si="8"/>
        <v>0</v>
      </c>
      <c r="W29" s="134">
        <f t="shared" si="9"/>
        <v>0</v>
      </c>
      <c r="X29" s="161"/>
      <c r="Y29" s="207">
        <v>22</v>
      </c>
      <c r="Z29" s="74"/>
      <c r="AA29" s="74"/>
      <c r="AB29" s="208">
        <f t="shared" si="10"/>
        <v>0</v>
      </c>
      <c r="AC29" s="74"/>
      <c r="AD29" s="208">
        <f t="shared" si="11"/>
        <v>0</v>
      </c>
      <c r="AE29" s="291">
        <f t="shared" si="12"/>
        <v>0</v>
      </c>
      <c r="AF29" s="292"/>
      <c r="AG29" s="133">
        <f t="shared" si="13"/>
        <v>0</v>
      </c>
      <c r="AH29" s="134">
        <f t="shared" si="14"/>
        <v>0</v>
      </c>
      <c r="AI29" s="161"/>
      <c r="AJ29" s="161"/>
      <c r="AK29" s="161"/>
      <c r="AL29" s="161"/>
      <c r="AM29" s="161"/>
      <c r="AN29" s="161"/>
      <c r="AO29" s="161"/>
    </row>
    <row r="30" spans="2:41" x14ac:dyDescent="0.3">
      <c r="B30" s="207">
        <v>23</v>
      </c>
      <c r="C30" s="126"/>
      <c r="D30" s="74"/>
      <c r="E30" s="74"/>
      <c r="F30" s="208">
        <f t="shared" si="0"/>
        <v>0</v>
      </c>
      <c r="G30" s="74"/>
      <c r="H30" s="208">
        <f t="shared" si="1"/>
        <v>0</v>
      </c>
      <c r="I30" s="291">
        <f t="shared" si="2"/>
        <v>0</v>
      </c>
      <c r="J30" s="292"/>
      <c r="K30" s="133">
        <f t="shared" si="3"/>
        <v>0</v>
      </c>
      <c r="L30" s="134">
        <f t="shared" si="4"/>
        <v>0</v>
      </c>
      <c r="N30" s="207">
        <v>23</v>
      </c>
      <c r="O30" s="74"/>
      <c r="P30" s="74"/>
      <c r="Q30" s="208">
        <f t="shared" si="5"/>
        <v>0</v>
      </c>
      <c r="R30" s="74"/>
      <c r="S30" s="208">
        <f t="shared" si="6"/>
        <v>0</v>
      </c>
      <c r="T30" s="291">
        <f t="shared" si="7"/>
        <v>0</v>
      </c>
      <c r="U30" s="292"/>
      <c r="V30" s="133">
        <f t="shared" si="8"/>
        <v>0</v>
      </c>
      <c r="W30" s="134">
        <f t="shared" si="9"/>
        <v>0</v>
      </c>
      <c r="X30" s="161"/>
      <c r="Y30" s="207">
        <v>23</v>
      </c>
      <c r="Z30" s="74"/>
      <c r="AA30" s="74"/>
      <c r="AB30" s="208">
        <f t="shared" si="10"/>
        <v>0</v>
      </c>
      <c r="AC30" s="74"/>
      <c r="AD30" s="208">
        <f t="shared" si="11"/>
        <v>0</v>
      </c>
      <c r="AE30" s="291">
        <f t="shared" si="12"/>
        <v>0</v>
      </c>
      <c r="AF30" s="292"/>
      <c r="AG30" s="133">
        <f t="shared" si="13"/>
        <v>0</v>
      </c>
      <c r="AH30" s="134">
        <f t="shared" si="14"/>
        <v>0</v>
      </c>
      <c r="AI30" s="161"/>
      <c r="AJ30" s="161"/>
      <c r="AK30" s="161"/>
      <c r="AL30" s="161"/>
      <c r="AM30" s="161"/>
      <c r="AN30" s="161"/>
      <c r="AO30" s="161"/>
    </row>
    <row r="31" spans="2:41" x14ac:dyDescent="0.3">
      <c r="B31" s="207">
        <v>24</v>
      </c>
      <c r="C31" s="126"/>
      <c r="D31" s="74"/>
      <c r="E31" s="74"/>
      <c r="F31" s="208">
        <f t="shared" si="0"/>
        <v>0</v>
      </c>
      <c r="G31" s="74"/>
      <c r="H31" s="208">
        <f t="shared" si="1"/>
        <v>0</v>
      </c>
      <c r="I31" s="291">
        <f t="shared" si="2"/>
        <v>0</v>
      </c>
      <c r="J31" s="292"/>
      <c r="K31" s="133">
        <f t="shared" si="3"/>
        <v>0</v>
      </c>
      <c r="L31" s="134">
        <f t="shared" si="4"/>
        <v>0</v>
      </c>
      <c r="N31" s="207">
        <v>24</v>
      </c>
      <c r="O31" s="74"/>
      <c r="P31" s="74"/>
      <c r="Q31" s="208">
        <f t="shared" si="5"/>
        <v>0</v>
      </c>
      <c r="R31" s="74"/>
      <c r="S31" s="208">
        <f t="shared" si="6"/>
        <v>0</v>
      </c>
      <c r="T31" s="291">
        <f t="shared" si="7"/>
        <v>0</v>
      </c>
      <c r="U31" s="292"/>
      <c r="V31" s="133">
        <f t="shared" si="8"/>
        <v>0</v>
      </c>
      <c r="W31" s="134">
        <f t="shared" si="9"/>
        <v>0</v>
      </c>
      <c r="X31" s="161"/>
      <c r="Y31" s="207">
        <v>24</v>
      </c>
      <c r="Z31" s="74"/>
      <c r="AA31" s="74"/>
      <c r="AB31" s="208">
        <f t="shared" si="10"/>
        <v>0</v>
      </c>
      <c r="AC31" s="74"/>
      <c r="AD31" s="208">
        <f t="shared" si="11"/>
        <v>0</v>
      </c>
      <c r="AE31" s="291">
        <f t="shared" si="12"/>
        <v>0</v>
      </c>
      <c r="AF31" s="292"/>
      <c r="AG31" s="133">
        <f t="shared" si="13"/>
        <v>0</v>
      </c>
      <c r="AH31" s="134">
        <f t="shared" si="14"/>
        <v>0</v>
      </c>
      <c r="AI31" s="161"/>
      <c r="AJ31" s="161"/>
      <c r="AK31" s="161"/>
      <c r="AL31" s="161"/>
      <c r="AM31" s="161"/>
      <c r="AN31" s="161"/>
      <c r="AO31" s="161"/>
    </row>
    <row r="32" spans="2:41" x14ac:dyDescent="0.3">
      <c r="B32" s="207">
        <v>25</v>
      </c>
      <c r="C32" s="126"/>
      <c r="D32" s="74"/>
      <c r="E32" s="74"/>
      <c r="F32" s="208">
        <f t="shared" si="0"/>
        <v>0</v>
      </c>
      <c r="G32" s="74"/>
      <c r="H32" s="208">
        <f t="shared" si="1"/>
        <v>0</v>
      </c>
      <c r="I32" s="291">
        <f t="shared" si="2"/>
        <v>0</v>
      </c>
      <c r="J32" s="292"/>
      <c r="K32" s="133">
        <f t="shared" si="3"/>
        <v>0</v>
      </c>
      <c r="L32" s="134">
        <f t="shared" si="4"/>
        <v>0</v>
      </c>
      <c r="N32" s="207">
        <v>25</v>
      </c>
      <c r="O32" s="74"/>
      <c r="P32" s="74"/>
      <c r="Q32" s="208">
        <f t="shared" si="5"/>
        <v>0</v>
      </c>
      <c r="R32" s="74"/>
      <c r="S32" s="208">
        <f t="shared" si="6"/>
        <v>0</v>
      </c>
      <c r="T32" s="291">
        <f t="shared" si="7"/>
        <v>0</v>
      </c>
      <c r="U32" s="292"/>
      <c r="V32" s="133">
        <f t="shared" si="8"/>
        <v>0</v>
      </c>
      <c r="W32" s="134">
        <f t="shared" si="9"/>
        <v>0</v>
      </c>
      <c r="X32" s="161"/>
      <c r="Y32" s="207">
        <v>25</v>
      </c>
      <c r="Z32" s="74"/>
      <c r="AA32" s="74"/>
      <c r="AB32" s="208">
        <f t="shared" si="10"/>
        <v>0</v>
      </c>
      <c r="AC32" s="74"/>
      <c r="AD32" s="208">
        <f t="shared" si="11"/>
        <v>0</v>
      </c>
      <c r="AE32" s="291">
        <f t="shared" si="12"/>
        <v>0</v>
      </c>
      <c r="AF32" s="292"/>
      <c r="AG32" s="133">
        <f t="shared" si="13"/>
        <v>0</v>
      </c>
      <c r="AH32" s="134">
        <f t="shared" si="14"/>
        <v>0</v>
      </c>
      <c r="AI32" s="161"/>
      <c r="AJ32" s="161"/>
      <c r="AK32" s="161"/>
      <c r="AL32" s="161"/>
      <c r="AM32" s="161"/>
      <c r="AN32" s="161"/>
      <c r="AO32" s="161"/>
    </row>
    <row r="33" spans="2:41" x14ac:dyDescent="0.3">
      <c r="B33" s="207">
        <v>26</v>
      </c>
      <c r="C33" s="126"/>
      <c r="D33" s="74"/>
      <c r="E33" s="74"/>
      <c r="F33" s="208">
        <f t="shared" si="0"/>
        <v>0</v>
      </c>
      <c r="G33" s="74"/>
      <c r="H33" s="208">
        <f t="shared" si="1"/>
        <v>0</v>
      </c>
      <c r="I33" s="291">
        <f t="shared" si="2"/>
        <v>0</v>
      </c>
      <c r="J33" s="292"/>
      <c r="K33" s="133">
        <f t="shared" si="3"/>
        <v>0</v>
      </c>
      <c r="L33" s="134">
        <f t="shared" si="4"/>
        <v>0</v>
      </c>
      <c r="N33" s="207">
        <v>26</v>
      </c>
      <c r="O33" s="74"/>
      <c r="P33" s="74"/>
      <c r="Q33" s="208">
        <f t="shared" si="5"/>
        <v>0</v>
      </c>
      <c r="R33" s="74"/>
      <c r="S33" s="208">
        <f t="shared" si="6"/>
        <v>0</v>
      </c>
      <c r="T33" s="291">
        <f t="shared" si="7"/>
        <v>0</v>
      </c>
      <c r="U33" s="292"/>
      <c r="V33" s="133">
        <f t="shared" si="8"/>
        <v>0</v>
      </c>
      <c r="W33" s="134">
        <f t="shared" si="9"/>
        <v>0</v>
      </c>
      <c r="X33" s="161"/>
      <c r="Y33" s="207">
        <v>26</v>
      </c>
      <c r="Z33" s="74"/>
      <c r="AA33" s="74"/>
      <c r="AB33" s="208">
        <f t="shared" si="10"/>
        <v>0</v>
      </c>
      <c r="AC33" s="74"/>
      <c r="AD33" s="208">
        <f t="shared" si="11"/>
        <v>0</v>
      </c>
      <c r="AE33" s="291">
        <f t="shared" si="12"/>
        <v>0</v>
      </c>
      <c r="AF33" s="292"/>
      <c r="AG33" s="133">
        <f t="shared" si="13"/>
        <v>0</v>
      </c>
      <c r="AH33" s="134">
        <f t="shared" si="14"/>
        <v>0</v>
      </c>
      <c r="AI33" s="161"/>
      <c r="AJ33" s="161"/>
      <c r="AK33" s="161"/>
      <c r="AL33" s="161"/>
      <c r="AM33" s="161"/>
      <c r="AN33" s="161"/>
      <c r="AO33" s="161"/>
    </row>
    <row r="34" spans="2:41" x14ac:dyDescent="0.3">
      <c r="B34" s="207">
        <v>27</v>
      </c>
      <c r="C34" s="126"/>
      <c r="D34" s="74"/>
      <c r="E34" s="74"/>
      <c r="F34" s="208">
        <f t="shared" si="0"/>
        <v>0</v>
      </c>
      <c r="G34" s="74"/>
      <c r="H34" s="208">
        <f t="shared" si="1"/>
        <v>0</v>
      </c>
      <c r="I34" s="291">
        <f t="shared" si="2"/>
        <v>0</v>
      </c>
      <c r="J34" s="292"/>
      <c r="K34" s="133">
        <f t="shared" si="3"/>
        <v>0</v>
      </c>
      <c r="L34" s="134">
        <f t="shared" si="4"/>
        <v>0</v>
      </c>
      <c r="N34" s="207">
        <v>27</v>
      </c>
      <c r="O34" s="74"/>
      <c r="P34" s="74"/>
      <c r="Q34" s="208">
        <f t="shared" si="5"/>
        <v>0</v>
      </c>
      <c r="R34" s="74"/>
      <c r="S34" s="208">
        <f t="shared" si="6"/>
        <v>0</v>
      </c>
      <c r="T34" s="291">
        <f t="shared" si="7"/>
        <v>0</v>
      </c>
      <c r="U34" s="292"/>
      <c r="V34" s="133">
        <f t="shared" si="8"/>
        <v>0</v>
      </c>
      <c r="W34" s="134">
        <f t="shared" si="9"/>
        <v>0</v>
      </c>
      <c r="X34" s="161"/>
      <c r="Y34" s="207">
        <v>27</v>
      </c>
      <c r="Z34" s="74"/>
      <c r="AA34" s="74"/>
      <c r="AB34" s="208">
        <f t="shared" si="10"/>
        <v>0</v>
      </c>
      <c r="AC34" s="74"/>
      <c r="AD34" s="208">
        <f t="shared" si="11"/>
        <v>0</v>
      </c>
      <c r="AE34" s="291">
        <f t="shared" si="12"/>
        <v>0</v>
      </c>
      <c r="AF34" s="292"/>
      <c r="AG34" s="133">
        <f t="shared" si="13"/>
        <v>0</v>
      </c>
      <c r="AH34" s="134">
        <f t="shared" si="14"/>
        <v>0</v>
      </c>
      <c r="AI34" s="161"/>
      <c r="AJ34" s="161"/>
      <c r="AK34" s="161"/>
      <c r="AL34" s="161"/>
      <c r="AM34" s="161"/>
      <c r="AN34" s="161"/>
      <c r="AO34" s="161"/>
    </row>
    <row r="35" spans="2:41" x14ac:dyDescent="0.3">
      <c r="B35" s="207">
        <v>28</v>
      </c>
      <c r="C35" s="126"/>
      <c r="D35" s="74"/>
      <c r="E35" s="74"/>
      <c r="F35" s="208">
        <f t="shared" si="0"/>
        <v>0</v>
      </c>
      <c r="G35" s="74"/>
      <c r="H35" s="208">
        <f t="shared" si="1"/>
        <v>0</v>
      </c>
      <c r="I35" s="291">
        <f t="shared" si="2"/>
        <v>0</v>
      </c>
      <c r="J35" s="292"/>
      <c r="K35" s="133">
        <f t="shared" si="3"/>
        <v>0</v>
      </c>
      <c r="L35" s="134">
        <f t="shared" si="4"/>
        <v>0</v>
      </c>
      <c r="N35" s="207">
        <v>28</v>
      </c>
      <c r="O35" s="74"/>
      <c r="P35" s="74"/>
      <c r="Q35" s="208">
        <f t="shared" si="5"/>
        <v>0</v>
      </c>
      <c r="R35" s="74"/>
      <c r="S35" s="208">
        <f t="shared" si="6"/>
        <v>0</v>
      </c>
      <c r="T35" s="291">
        <f t="shared" si="7"/>
        <v>0</v>
      </c>
      <c r="U35" s="292"/>
      <c r="V35" s="133">
        <f t="shared" si="8"/>
        <v>0</v>
      </c>
      <c r="W35" s="134">
        <f t="shared" si="9"/>
        <v>0</v>
      </c>
      <c r="X35" s="161"/>
      <c r="Y35" s="207">
        <v>28</v>
      </c>
      <c r="Z35" s="74"/>
      <c r="AA35" s="74"/>
      <c r="AB35" s="208">
        <f t="shared" si="10"/>
        <v>0</v>
      </c>
      <c r="AC35" s="74"/>
      <c r="AD35" s="208">
        <f t="shared" si="11"/>
        <v>0</v>
      </c>
      <c r="AE35" s="291">
        <f t="shared" si="12"/>
        <v>0</v>
      </c>
      <c r="AF35" s="292"/>
      <c r="AG35" s="133">
        <f t="shared" si="13"/>
        <v>0</v>
      </c>
      <c r="AH35" s="134">
        <f t="shared" si="14"/>
        <v>0</v>
      </c>
      <c r="AI35" s="161"/>
      <c r="AJ35" s="161"/>
      <c r="AK35" s="161"/>
      <c r="AL35" s="161"/>
      <c r="AM35" s="161"/>
      <c r="AN35" s="161"/>
      <c r="AO35" s="161"/>
    </row>
    <row r="36" spans="2:41" x14ac:dyDescent="0.3">
      <c r="B36" s="207">
        <v>29</v>
      </c>
      <c r="C36" s="126"/>
      <c r="D36" s="74"/>
      <c r="E36" s="74"/>
      <c r="F36" s="208">
        <f t="shared" si="0"/>
        <v>0</v>
      </c>
      <c r="G36" s="74"/>
      <c r="H36" s="208">
        <f t="shared" si="1"/>
        <v>0</v>
      </c>
      <c r="I36" s="291">
        <f t="shared" si="2"/>
        <v>0</v>
      </c>
      <c r="J36" s="292"/>
      <c r="K36" s="133">
        <f t="shared" si="3"/>
        <v>0</v>
      </c>
      <c r="L36" s="134">
        <f t="shared" si="4"/>
        <v>0</v>
      </c>
      <c r="N36" s="207">
        <v>29</v>
      </c>
      <c r="O36" s="74"/>
      <c r="P36" s="74"/>
      <c r="Q36" s="208">
        <f t="shared" si="5"/>
        <v>0</v>
      </c>
      <c r="R36" s="74"/>
      <c r="S36" s="208">
        <f t="shared" si="6"/>
        <v>0</v>
      </c>
      <c r="T36" s="291">
        <f t="shared" si="7"/>
        <v>0</v>
      </c>
      <c r="U36" s="292"/>
      <c r="V36" s="133">
        <f t="shared" si="8"/>
        <v>0</v>
      </c>
      <c r="W36" s="134">
        <f t="shared" si="9"/>
        <v>0</v>
      </c>
      <c r="X36" s="161"/>
      <c r="Y36" s="207">
        <v>29</v>
      </c>
      <c r="Z36" s="74"/>
      <c r="AA36" s="74"/>
      <c r="AB36" s="208">
        <f t="shared" si="10"/>
        <v>0</v>
      </c>
      <c r="AC36" s="74"/>
      <c r="AD36" s="208">
        <f t="shared" si="11"/>
        <v>0</v>
      </c>
      <c r="AE36" s="291">
        <f t="shared" si="12"/>
        <v>0</v>
      </c>
      <c r="AF36" s="292"/>
      <c r="AG36" s="133">
        <f t="shared" si="13"/>
        <v>0</v>
      </c>
      <c r="AH36" s="134">
        <f t="shared" si="14"/>
        <v>0</v>
      </c>
      <c r="AI36" s="161"/>
      <c r="AJ36" s="161"/>
      <c r="AK36" s="161"/>
      <c r="AL36" s="161"/>
      <c r="AM36" s="161"/>
      <c r="AN36" s="161"/>
      <c r="AO36" s="161"/>
    </row>
    <row r="37" spans="2:41" x14ac:dyDescent="0.3">
      <c r="B37" s="207">
        <v>30</v>
      </c>
      <c r="C37" s="126"/>
      <c r="D37" s="74"/>
      <c r="E37" s="74"/>
      <c r="F37" s="208">
        <f t="shared" si="0"/>
        <v>0</v>
      </c>
      <c r="G37" s="74"/>
      <c r="H37" s="208">
        <f t="shared" si="1"/>
        <v>0</v>
      </c>
      <c r="I37" s="291">
        <f t="shared" si="2"/>
        <v>0</v>
      </c>
      <c r="J37" s="292"/>
      <c r="K37" s="133">
        <f t="shared" si="3"/>
        <v>0</v>
      </c>
      <c r="L37" s="134">
        <f t="shared" si="4"/>
        <v>0</v>
      </c>
      <c r="N37" s="207">
        <v>30</v>
      </c>
      <c r="O37" s="74"/>
      <c r="P37" s="74"/>
      <c r="Q37" s="208">
        <f t="shared" si="5"/>
        <v>0</v>
      </c>
      <c r="R37" s="74"/>
      <c r="S37" s="208">
        <f t="shared" si="6"/>
        <v>0</v>
      </c>
      <c r="T37" s="291">
        <f t="shared" si="7"/>
        <v>0</v>
      </c>
      <c r="U37" s="292"/>
      <c r="V37" s="133">
        <f t="shared" si="8"/>
        <v>0</v>
      </c>
      <c r="W37" s="134">
        <f t="shared" si="9"/>
        <v>0</v>
      </c>
      <c r="X37" s="161"/>
      <c r="Y37" s="207">
        <v>30</v>
      </c>
      <c r="Z37" s="74"/>
      <c r="AA37" s="74"/>
      <c r="AB37" s="208">
        <f t="shared" si="10"/>
        <v>0</v>
      </c>
      <c r="AC37" s="74"/>
      <c r="AD37" s="208">
        <f t="shared" si="11"/>
        <v>0</v>
      </c>
      <c r="AE37" s="291">
        <f t="shared" si="12"/>
        <v>0</v>
      </c>
      <c r="AF37" s="292"/>
      <c r="AG37" s="133">
        <f t="shared" si="13"/>
        <v>0</v>
      </c>
      <c r="AH37" s="134">
        <f t="shared" si="14"/>
        <v>0</v>
      </c>
      <c r="AI37" s="161"/>
      <c r="AJ37" s="161"/>
      <c r="AK37" s="161"/>
      <c r="AL37" s="161"/>
      <c r="AM37" s="161"/>
      <c r="AN37" s="161"/>
      <c r="AO37" s="161"/>
    </row>
    <row r="38" spans="2:41" x14ac:dyDescent="0.3">
      <c r="B38" s="207">
        <v>31</v>
      </c>
      <c r="C38" s="126"/>
      <c r="D38" s="74"/>
      <c r="E38" s="74"/>
      <c r="F38" s="208">
        <f t="shared" si="0"/>
        <v>0</v>
      </c>
      <c r="G38" s="74"/>
      <c r="H38" s="208">
        <f t="shared" si="1"/>
        <v>0</v>
      </c>
      <c r="I38" s="291">
        <f t="shared" si="2"/>
        <v>0</v>
      </c>
      <c r="J38" s="292"/>
      <c r="K38" s="133">
        <f t="shared" si="3"/>
        <v>0</v>
      </c>
      <c r="L38" s="134">
        <f t="shared" si="4"/>
        <v>0</v>
      </c>
      <c r="N38" s="207">
        <v>31</v>
      </c>
      <c r="O38" s="74"/>
      <c r="P38" s="74"/>
      <c r="Q38" s="208">
        <f t="shared" si="5"/>
        <v>0</v>
      </c>
      <c r="R38" s="74"/>
      <c r="S38" s="208">
        <f t="shared" si="6"/>
        <v>0</v>
      </c>
      <c r="T38" s="291">
        <f t="shared" si="7"/>
        <v>0</v>
      </c>
      <c r="U38" s="292"/>
      <c r="V38" s="133">
        <f t="shared" si="8"/>
        <v>0</v>
      </c>
      <c r="W38" s="134">
        <f t="shared" si="9"/>
        <v>0</v>
      </c>
      <c r="X38" s="161"/>
      <c r="Y38" s="207">
        <v>31</v>
      </c>
      <c r="Z38" s="74"/>
      <c r="AA38" s="74"/>
      <c r="AB38" s="208">
        <f t="shared" si="10"/>
        <v>0</v>
      </c>
      <c r="AC38" s="74"/>
      <c r="AD38" s="208">
        <f t="shared" si="11"/>
        <v>0</v>
      </c>
      <c r="AE38" s="291">
        <f t="shared" si="12"/>
        <v>0</v>
      </c>
      <c r="AF38" s="292"/>
      <c r="AG38" s="133">
        <f t="shared" si="13"/>
        <v>0</v>
      </c>
      <c r="AH38" s="134">
        <f t="shared" si="14"/>
        <v>0</v>
      </c>
      <c r="AI38" s="161"/>
      <c r="AJ38" s="161"/>
      <c r="AK38" s="161"/>
      <c r="AL38" s="161"/>
      <c r="AM38" s="161"/>
      <c r="AN38" s="161"/>
      <c r="AO38" s="161"/>
    </row>
    <row r="39" spans="2:41" x14ac:dyDescent="0.3">
      <c r="B39" s="207">
        <v>32</v>
      </c>
      <c r="C39" s="126"/>
      <c r="D39" s="74"/>
      <c r="E39" s="74"/>
      <c r="F39" s="208">
        <f t="shared" si="0"/>
        <v>0</v>
      </c>
      <c r="G39" s="74"/>
      <c r="H39" s="208">
        <f t="shared" si="1"/>
        <v>0</v>
      </c>
      <c r="I39" s="291">
        <f t="shared" si="2"/>
        <v>0</v>
      </c>
      <c r="J39" s="292"/>
      <c r="K39" s="133">
        <f t="shared" si="3"/>
        <v>0</v>
      </c>
      <c r="L39" s="134">
        <f t="shared" si="4"/>
        <v>0</v>
      </c>
      <c r="N39" s="207">
        <v>32</v>
      </c>
      <c r="O39" s="74"/>
      <c r="P39" s="74"/>
      <c r="Q39" s="208">
        <f t="shared" si="5"/>
        <v>0</v>
      </c>
      <c r="R39" s="74"/>
      <c r="S39" s="208">
        <f t="shared" si="6"/>
        <v>0</v>
      </c>
      <c r="T39" s="291">
        <f t="shared" si="7"/>
        <v>0</v>
      </c>
      <c r="U39" s="292"/>
      <c r="V39" s="133">
        <f t="shared" si="8"/>
        <v>0</v>
      </c>
      <c r="W39" s="134">
        <f t="shared" si="9"/>
        <v>0</v>
      </c>
      <c r="X39" s="161"/>
      <c r="Y39" s="207">
        <v>32</v>
      </c>
      <c r="Z39" s="74"/>
      <c r="AA39" s="74"/>
      <c r="AB39" s="208">
        <f t="shared" si="10"/>
        <v>0</v>
      </c>
      <c r="AC39" s="74"/>
      <c r="AD39" s="208">
        <f t="shared" si="11"/>
        <v>0</v>
      </c>
      <c r="AE39" s="291">
        <f t="shared" si="12"/>
        <v>0</v>
      </c>
      <c r="AF39" s="292"/>
      <c r="AG39" s="133">
        <f t="shared" si="13"/>
        <v>0</v>
      </c>
      <c r="AH39" s="134">
        <f t="shared" si="14"/>
        <v>0</v>
      </c>
      <c r="AI39" s="161"/>
      <c r="AJ39" s="161"/>
      <c r="AK39" s="161"/>
      <c r="AL39" s="161"/>
      <c r="AM39" s="161"/>
      <c r="AN39" s="161"/>
      <c r="AO39" s="161"/>
    </row>
    <row r="40" spans="2:41" x14ac:dyDescent="0.3">
      <c r="B40" s="207">
        <v>33</v>
      </c>
      <c r="C40" s="126"/>
      <c r="D40" s="74"/>
      <c r="E40" s="74"/>
      <c r="F40" s="208">
        <f t="shared" si="0"/>
        <v>0</v>
      </c>
      <c r="G40" s="74"/>
      <c r="H40" s="208">
        <f t="shared" si="1"/>
        <v>0</v>
      </c>
      <c r="I40" s="291">
        <f t="shared" si="2"/>
        <v>0</v>
      </c>
      <c r="J40" s="292"/>
      <c r="K40" s="133">
        <f t="shared" si="3"/>
        <v>0</v>
      </c>
      <c r="L40" s="134">
        <f t="shared" si="4"/>
        <v>0</v>
      </c>
      <c r="N40" s="207">
        <v>33</v>
      </c>
      <c r="O40" s="74"/>
      <c r="P40" s="74"/>
      <c r="Q40" s="208">
        <f t="shared" si="5"/>
        <v>0</v>
      </c>
      <c r="R40" s="74"/>
      <c r="S40" s="208">
        <f t="shared" si="6"/>
        <v>0</v>
      </c>
      <c r="T40" s="291">
        <f t="shared" si="7"/>
        <v>0</v>
      </c>
      <c r="U40" s="292"/>
      <c r="V40" s="133">
        <f t="shared" si="8"/>
        <v>0</v>
      </c>
      <c r="W40" s="134">
        <f t="shared" si="9"/>
        <v>0</v>
      </c>
      <c r="X40" s="161"/>
      <c r="Y40" s="207">
        <v>33</v>
      </c>
      <c r="Z40" s="74"/>
      <c r="AA40" s="74"/>
      <c r="AB40" s="208">
        <f t="shared" si="10"/>
        <v>0</v>
      </c>
      <c r="AC40" s="74"/>
      <c r="AD40" s="208">
        <f t="shared" si="11"/>
        <v>0</v>
      </c>
      <c r="AE40" s="291">
        <f t="shared" si="12"/>
        <v>0</v>
      </c>
      <c r="AF40" s="292"/>
      <c r="AG40" s="133">
        <f t="shared" si="13"/>
        <v>0</v>
      </c>
      <c r="AH40" s="134">
        <f t="shared" si="14"/>
        <v>0</v>
      </c>
      <c r="AI40" s="161"/>
      <c r="AJ40" s="161"/>
      <c r="AK40" s="161"/>
      <c r="AL40" s="161"/>
      <c r="AM40" s="161"/>
      <c r="AN40" s="161"/>
      <c r="AO40" s="161"/>
    </row>
    <row r="41" spans="2:41" x14ac:dyDescent="0.3">
      <c r="B41" s="207">
        <v>34</v>
      </c>
      <c r="C41" s="126"/>
      <c r="D41" s="74"/>
      <c r="E41" s="74"/>
      <c r="F41" s="208">
        <f t="shared" si="0"/>
        <v>0</v>
      </c>
      <c r="G41" s="74"/>
      <c r="H41" s="208">
        <f t="shared" si="1"/>
        <v>0</v>
      </c>
      <c r="I41" s="291">
        <f t="shared" si="2"/>
        <v>0</v>
      </c>
      <c r="J41" s="292"/>
      <c r="K41" s="133">
        <f t="shared" si="3"/>
        <v>0</v>
      </c>
      <c r="L41" s="134">
        <f t="shared" si="4"/>
        <v>0</v>
      </c>
      <c r="N41" s="207">
        <v>34</v>
      </c>
      <c r="O41" s="74"/>
      <c r="P41" s="74"/>
      <c r="Q41" s="208">
        <f t="shared" si="5"/>
        <v>0</v>
      </c>
      <c r="R41" s="74"/>
      <c r="S41" s="208">
        <f t="shared" si="6"/>
        <v>0</v>
      </c>
      <c r="T41" s="291">
        <f t="shared" si="7"/>
        <v>0</v>
      </c>
      <c r="U41" s="292"/>
      <c r="V41" s="133">
        <f t="shared" si="8"/>
        <v>0</v>
      </c>
      <c r="W41" s="134">
        <f t="shared" si="9"/>
        <v>0</v>
      </c>
      <c r="X41" s="161"/>
      <c r="Y41" s="207">
        <v>34</v>
      </c>
      <c r="Z41" s="74"/>
      <c r="AA41" s="74"/>
      <c r="AB41" s="208">
        <f t="shared" si="10"/>
        <v>0</v>
      </c>
      <c r="AC41" s="74"/>
      <c r="AD41" s="208">
        <f t="shared" si="11"/>
        <v>0</v>
      </c>
      <c r="AE41" s="291">
        <f t="shared" si="12"/>
        <v>0</v>
      </c>
      <c r="AF41" s="292"/>
      <c r="AG41" s="133">
        <f t="shared" si="13"/>
        <v>0</v>
      </c>
      <c r="AH41" s="134">
        <f t="shared" si="14"/>
        <v>0</v>
      </c>
      <c r="AI41" s="161"/>
      <c r="AJ41" s="161"/>
      <c r="AK41" s="161"/>
      <c r="AL41" s="161"/>
      <c r="AM41" s="161"/>
      <c r="AN41" s="161"/>
      <c r="AO41" s="161"/>
    </row>
    <row r="42" spans="2:41" x14ac:dyDescent="0.3">
      <c r="B42" s="207">
        <v>35</v>
      </c>
      <c r="C42" s="126"/>
      <c r="D42" s="74"/>
      <c r="E42" s="74"/>
      <c r="F42" s="208">
        <f t="shared" si="0"/>
        <v>0</v>
      </c>
      <c r="G42" s="74"/>
      <c r="H42" s="208">
        <f t="shared" si="1"/>
        <v>0</v>
      </c>
      <c r="I42" s="291">
        <f t="shared" si="2"/>
        <v>0</v>
      </c>
      <c r="J42" s="292"/>
      <c r="K42" s="133">
        <f t="shared" si="3"/>
        <v>0</v>
      </c>
      <c r="L42" s="134">
        <f t="shared" si="4"/>
        <v>0</v>
      </c>
      <c r="M42" s="180"/>
      <c r="N42" s="207">
        <v>35</v>
      </c>
      <c r="O42" s="74"/>
      <c r="P42" s="74"/>
      <c r="Q42" s="208">
        <f t="shared" si="5"/>
        <v>0</v>
      </c>
      <c r="R42" s="74"/>
      <c r="S42" s="208">
        <f t="shared" si="6"/>
        <v>0</v>
      </c>
      <c r="T42" s="291">
        <f t="shared" si="7"/>
        <v>0</v>
      </c>
      <c r="U42" s="292"/>
      <c r="V42" s="133">
        <f t="shared" si="8"/>
        <v>0</v>
      </c>
      <c r="W42" s="134">
        <f t="shared" si="9"/>
        <v>0</v>
      </c>
      <c r="X42" s="161"/>
      <c r="Y42" s="207">
        <v>35</v>
      </c>
      <c r="Z42" s="74"/>
      <c r="AA42" s="74"/>
      <c r="AB42" s="208">
        <f t="shared" si="10"/>
        <v>0</v>
      </c>
      <c r="AC42" s="74"/>
      <c r="AD42" s="208">
        <f t="shared" si="11"/>
        <v>0</v>
      </c>
      <c r="AE42" s="291">
        <f t="shared" si="12"/>
        <v>0</v>
      </c>
      <c r="AF42" s="292"/>
      <c r="AG42" s="133">
        <f t="shared" si="13"/>
        <v>0</v>
      </c>
      <c r="AH42" s="134">
        <f t="shared" si="14"/>
        <v>0</v>
      </c>
      <c r="AI42" s="161"/>
      <c r="AJ42" s="161"/>
      <c r="AK42" s="161"/>
      <c r="AL42" s="161"/>
      <c r="AM42" s="161"/>
      <c r="AN42" s="161"/>
      <c r="AO42" s="161"/>
    </row>
    <row r="43" spans="2:41" x14ac:dyDescent="0.3">
      <c r="B43" s="207">
        <v>36</v>
      </c>
      <c r="C43" s="126"/>
      <c r="D43" s="74"/>
      <c r="E43" s="74"/>
      <c r="F43" s="208">
        <f t="shared" si="0"/>
        <v>0</v>
      </c>
      <c r="G43" s="74"/>
      <c r="H43" s="208">
        <f>F43-G43</f>
        <v>0</v>
      </c>
      <c r="I43" s="291">
        <f t="shared" si="2"/>
        <v>0</v>
      </c>
      <c r="J43" s="292"/>
      <c r="K43" s="133">
        <f t="shared" si="3"/>
        <v>0</v>
      </c>
      <c r="L43" s="134">
        <f t="shared" si="4"/>
        <v>0</v>
      </c>
      <c r="M43" s="180"/>
      <c r="N43" s="207">
        <v>36</v>
      </c>
      <c r="O43" s="74"/>
      <c r="P43" s="74"/>
      <c r="Q43" s="208">
        <f t="shared" si="5"/>
        <v>0</v>
      </c>
      <c r="R43" s="74"/>
      <c r="S43" s="208">
        <f>Q43-R43</f>
        <v>0</v>
      </c>
      <c r="T43" s="291">
        <f t="shared" si="7"/>
        <v>0</v>
      </c>
      <c r="U43" s="292"/>
      <c r="V43" s="133">
        <f t="shared" si="8"/>
        <v>0</v>
      </c>
      <c r="W43" s="134">
        <f t="shared" si="9"/>
        <v>0</v>
      </c>
      <c r="X43" s="161"/>
      <c r="Y43" s="207">
        <v>36</v>
      </c>
      <c r="Z43" s="74"/>
      <c r="AA43" s="74"/>
      <c r="AB43" s="208">
        <f t="shared" si="10"/>
        <v>0</v>
      </c>
      <c r="AC43" s="74"/>
      <c r="AD43" s="208">
        <f>AB43-AC43</f>
        <v>0</v>
      </c>
      <c r="AE43" s="291">
        <f t="shared" si="12"/>
        <v>0</v>
      </c>
      <c r="AF43" s="292"/>
      <c r="AG43" s="133">
        <f t="shared" si="13"/>
        <v>0</v>
      </c>
      <c r="AH43" s="134">
        <f t="shared" si="14"/>
        <v>0</v>
      </c>
      <c r="AI43" s="161"/>
      <c r="AJ43" s="161"/>
      <c r="AK43" s="161"/>
      <c r="AL43" s="161"/>
      <c r="AM43" s="161"/>
      <c r="AN43" s="161"/>
      <c r="AO43" s="161"/>
    </row>
    <row r="44" spans="2:41" x14ac:dyDescent="0.3">
      <c r="B44" s="207">
        <v>37</v>
      </c>
      <c r="C44" s="126"/>
      <c r="D44" s="74"/>
      <c r="E44" s="74"/>
      <c r="F44" s="208">
        <f t="shared" si="0"/>
        <v>0</v>
      </c>
      <c r="G44" s="74"/>
      <c r="H44" s="208">
        <f t="shared" si="1"/>
        <v>0</v>
      </c>
      <c r="I44" s="291">
        <f t="shared" si="2"/>
        <v>0</v>
      </c>
      <c r="J44" s="292"/>
      <c r="K44" s="133">
        <f t="shared" si="3"/>
        <v>0</v>
      </c>
      <c r="L44" s="134">
        <f t="shared" si="4"/>
        <v>0</v>
      </c>
      <c r="M44" s="180"/>
      <c r="N44" s="207">
        <v>37</v>
      </c>
      <c r="O44" s="74"/>
      <c r="P44" s="74"/>
      <c r="Q44" s="208">
        <f t="shared" si="5"/>
        <v>0</v>
      </c>
      <c r="R44" s="74"/>
      <c r="S44" s="208">
        <f t="shared" ref="S44:S51" si="15">Q44-R44</f>
        <v>0</v>
      </c>
      <c r="T44" s="291">
        <f t="shared" si="7"/>
        <v>0</v>
      </c>
      <c r="U44" s="292"/>
      <c r="V44" s="133">
        <f t="shared" si="8"/>
        <v>0</v>
      </c>
      <c r="W44" s="134">
        <f t="shared" si="9"/>
        <v>0</v>
      </c>
      <c r="X44" s="161"/>
      <c r="Y44" s="207">
        <v>37</v>
      </c>
      <c r="Z44" s="74"/>
      <c r="AA44" s="74"/>
      <c r="AB44" s="208">
        <f t="shared" si="10"/>
        <v>0</v>
      </c>
      <c r="AC44" s="74"/>
      <c r="AD44" s="208">
        <f t="shared" ref="AD44:AD51" si="16">AB44-AC44</f>
        <v>0</v>
      </c>
      <c r="AE44" s="291">
        <f t="shared" si="12"/>
        <v>0</v>
      </c>
      <c r="AF44" s="292"/>
      <c r="AG44" s="133">
        <f t="shared" si="13"/>
        <v>0</v>
      </c>
      <c r="AH44" s="134">
        <f t="shared" si="14"/>
        <v>0</v>
      </c>
      <c r="AI44" s="161"/>
      <c r="AJ44" s="161"/>
      <c r="AK44" s="161"/>
      <c r="AL44" s="161"/>
      <c r="AM44" s="161"/>
      <c r="AN44" s="161"/>
      <c r="AO44" s="161"/>
    </row>
    <row r="45" spans="2:41" x14ac:dyDescent="0.3">
      <c r="B45" s="207">
        <v>38</v>
      </c>
      <c r="C45" s="126"/>
      <c r="D45" s="74"/>
      <c r="E45" s="74"/>
      <c r="F45" s="208">
        <f t="shared" si="0"/>
        <v>0</v>
      </c>
      <c r="G45" s="74"/>
      <c r="H45" s="208">
        <f t="shared" si="1"/>
        <v>0</v>
      </c>
      <c r="I45" s="291">
        <f t="shared" si="2"/>
        <v>0</v>
      </c>
      <c r="J45" s="292"/>
      <c r="K45" s="133">
        <f t="shared" si="3"/>
        <v>0</v>
      </c>
      <c r="L45" s="134">
        <f t="shared" si="4"/>
        <v>0</v>
      </c>
      <c r="M45" s="180"/>
      <c r="N45" s="207">
        <v>38</v>
      </c>
      <c r="O45" s="74"/>
      <c r="P45" s="74"/>
      <c r="Q45" s="208">
        <f t="shared" si="5"/>
        <v>0</v>
      </c>
      <c r="R45" s="74"/>
      <c r="S45" s="208">
        <f t="shared" si="15"/>
        <v>0</v>
      </c>
      <c r="T45" s="291">
        <f t="shared" si="7"/>
        <v>0</v>
      </c>
      <c r="U45" s="292"/>
      <c r="V45" s="133">
        <f t="shared" si="8"/>
        <v>0</v>
      </c>
      <c r="W45" s="134">
        <f t="shared" si="9"/>
        <v>0</v>
      </c>
      <c r="X45" s="161"/>
      <c r="Y45" s="207">
        <v>38</v>
      </c>
      <c r="Z45" s="74"/>
      <c r="AA45" s="74"/>
      <c r="AB45" s="208">
        <f t="shared" si="10"/>
        <v>0</v>
      </c>
      <c r="AC45" s="74"/>
      <c r="AD45" s="208">
        <f t="shared" si="16"/>
        <v>0</v>
      </c>
      <c r="AE45" s="291">
        <f t="shared" si="12"/>
        <v>0</v>
      </c>
      <c r="AF45" s="292"/>
      <c r="AG45" s="133">
        <f t="shared" si="13"/>
        <v>0</v>
      </c>
      <c r="AH45" s="134">
        <f t="shared" si="14"/>
        <v>0</v>
      </c>
      <c r="AI45" s="161"/>
      <c r="AJ45" s="161"/>
      <c r="AK45" s="161"/>
      <c r="AL45" s="161"/>
      <c r="AM45" s="161"/>
      <c r="AN45" s="161"/>
      <c r="AO45" s="161"/>
    </row>
    <row r="46" spans="2:41" x14ac:dyDescent="0.3">
      <c r="B46" s="207">
        <v>39</v>
      </c>
      <c r="C46" s="126"/>
      <c r="D46" s="74"/>
      <c r="E46" s="74"/>
      <c r="F46" s="208">
        <f t="shared" si="0"/>
        <v>0</v>
      </c>
      <c r="G46" s="74"/>
      <c r="H46" s="208">
        <f t="shared" si="1"/>
        <v>0</v>
      </c>
      <c r="I46" s="291">
        <f t="shared" si="2"/>
        <v>0</v>
      </c>
      <c r="J46" s="292"/>
      <c r="K46" s="133">
        <f t="shared" si="3"/>
        <v>0</v>
      </c>
      <c r="L46" s="134">
        <f t="shared" si="4"/>
        <v>0</v>
      </c>
      <c r="M46" s="180"/>
      <c r="N46" s="207">
        <v>39</v>
      </c>
      <c r="O46" s="74"/>
      <c r="P46" s="74"/>
      <c r="Q46" s="208">
        <f t="shared" si="5"/>
        <v>0</v>
      </c>
      <c r="R46" s="74"/>
      <c r="S46" s="208">
        <f t="shared" si="15"/>
        <v>0</v>
      </c>
      <c r="T46" s="291">
        <f t="shared" si="7"/>
        <v>0</v>
      </c>
      <c r="U46" s="292"/>
      <c r="V46" s="133">
        <f t="shared" si="8"/>
        <v>0</v>
      </c>
      <c r="W46" s="134">
        <f t="shared" si="9"/>
        <v>0</v>
      </c>
      <c r="X46" s="161"/>
      <c r="Y46" s="207">
        <v>39</v>
      </c>
      <c r="Z46" s="74"/>
      <c r="AA46" s="74"/>
      <c r="AB46" s="208">
        <f t="shared" si="10"/>
        <v>0</v>
      </c>
      <c r="AC46" s="74"/>
      <c r="AD46" s="208">
        <f t="shared" si="16"/>
        <v>0</v>
      </c>
      <c r="AE46" s="291">
        <f t="shared" si="12"/>
        <v>0</v>
      </c>
      <c r="AF46" s="292"/>
      <c r="AG46" s="133">
        <f t="shared" si="13"/>
        <v>0</v>
      </c>
      <c r="AH46" s="134">
        <f t="shared" si="14"/>
        <v>0</v>
      </c>
      <c r="AI46" s="161"/>
      <c r="AJ46" s="161"/>
      <c r="AK46" s="161"/>
      <c r="AL46" s="161"/>
      <c r="AM46" s="161"/>
      <c r="AN46" s="161"/>
      <c r="AO46" s="161"/>
    </row>
    <row r="47" spans="2:41" x14ac:dyDescent="0.3">
      <c r="B47" s="207">
        <v>40</v>
      </c>
      <c r="C47" s="126"/>
      <c r="D47" s="74"/>
      <c r="E47" s="74"/>
      <c r="F47" s="208">
        <f t="shared" si="0"/>
        <v>0</v>
      </c>
      <c r="G47" s="74"/>
      <c r="H47" s="208">
        <f t="shared" si="1"/>
        <v>0</v>
      </c>
      <c r="I47" s="291">
        <f t="shared" si="2"/>
        <v>0</v>
      </c>
      <c r="J47" s="292"/>
      <c r="K47" s="133">
        <f t="shared" si="3"/>
        <v>0</v>
      </c>
      <c r="L47" s="134">
        <f t="shared" si="4"/>
        <v>0</v>
      </c>
      <c r="M47" s="180"/>
      <c r="N47" s="207">
        <v>40</v>
      </c>
      <c r="O47" s="74"/>
      <c r="P47" s="74"/>
      <c r="Q47" s="208">
        <f t="shared" si="5"/>
        <v>0</v>
      </c>
      <c r="R47" s="74"/>
      <c r="S47" s="208">
        <f t="shared" si="15"/>
        <v>0</v>
      </c>
      <c r="T47" s="291">
        <f t="shared" si="7"/>
        <v>0</v>
      </c>
      <c r="U47" s="292"/>
      <c r="V47" s="133">
        <f t="shared" si="8"/>
        <v>0</v>
      </c>
      <c r="W47" s="134">
        <f t="shared" si="9"/>
        <v>0</v>
      </c>
      <c r="X47" s="161"/>
      <c r="Y47" s="207">
        <v>40</v>
      </c>
      <c r="Z47" s="74"/>
      <c r="AA47" s="74"/>
      <c r="AB47" s="208">
        <f t="shared" si="10"/>
        <v>0</v>
      </c>
      <c r="AC47" s="74"/>
      <c r="AD47" s="208">
        <f t="shared" si="16"/>
        <v>0</v>
      </c>
      <c r="AE47" s="291">
        <f t="shared" si="12"/>
        <v>0</v>
      </c>
      <c r="AF47" s="292"/>
      <c r="AG47" s="133">
        <f t="shared" si="13"/>
        <v>0</v>
      </c>
      <c r="AH47" s="134">
        <f t="shared" si="14"/>
        <v>0</v>
      </c>
      <c r="AI47" s="161"/>
      <c r="AJ47" s="161"/>
      <c r="AK47" s="161"/>
      <c r="AL47" s="161"/>
      <c r="AM47" s="161"/>
      <c r="AN47" s="161"/>
      <c r="AO47" s="161"/>
    </row>
    <row r="48" spans="2:41" x14ac:dyDescent="0.3">
      <c r="B48" s="207">
        <v>41</v>
      </c>
      <c r="C48" s="126"/>
      <c r="D48" s="74"/>
      <c r="E48" s="74"/>
      <c r="F48" s="208">
        <f t="shared" si="0"/>
        <v>0</v>
      </c>
      <c r="G48" s="74"/>
      <c r="H48" s="208">
        <f t="shared" si="1"/>
        <v>0</v>
      </c>
      <c r="I48" s="291">
        <f t="shared" si="2"/>
        <v>0</v>
      </c>
      <c r="J48" s="292"/>
      <c r="K48" s="133">
        <f t="shared" si="3"/>
        <v>0</v>
      </c>
      <c r="L48" s="134">
        <f t="shared" si="4"/>
        <v>0</v>
      </c>
      <c r="M48" s="180"/>
      <c r="N48" s="207">
        <v>41</v>
      </c>
      <c r="O48" s="74"/>
      <c r="P48" s="74"/>
      <c r="Q48" s="208">
        <f t="shared" si="5"/>
        <v>0</v>
      </c>
      <c r="R48" s="74"/>
      <c r="S48" s="208">
        <f t="shared" si="15"/>
        <v>0</v>
      </c>
      <c r="T48" s="291">
        <f t="shared" si="7"/>
        <v>0</v>
      </c>
      <c r="U48" s="292"/>
      <c r="V48" s="133">
        <f t="shared" si="8"/>
        <v>0</v>
      </c>
      <c r="W48" s="134">
        <f t="shared" si="9"/>
        <v>0</v>
      </c>
      <c r="X48" s="161"/>
      <c r="Y48" s="207">
        <v>41</v>
      </c>
      <c r="Z48" s="74"/>
      <c r="AA48" s="74"/>
      <c r="AB48" s="208">
        <f t="shared" si="10"/>
        <v>0</v>
      </c>
      <c r="AC48" s="74"/>
      <c r="AD48" s="208">
        <f t="shared" si="16"/>
        <v>0</v>
      </c>
      <c r="AE48" s="291">
        <f t="shared" si="12"/>
        <v>0</v>
      </c>
      <c r="AF48" s="292"/>
      <c r="AG48" s="133">
        <f t="shared" si="13"/>
        <v>0</v>
      </c>
      <c r="AH48" s="134">
        <f t="shared" si="14"/>
        <v>0</v>
      </c>
      <c r="AI48" s="161"/>
      <c r="AJ48" s="161"/>
      <c r="AK48" s="161"/>
      <c r="AL48" s="161"/>
      <c r="AM48" s="161"/>
      <c r="AN48" s="161"/>
      <c r="AO48" s="161"/>
    </row>
    <row r="49" spans="2:41" x14ac:dyDescent="0.3">
      <c r="B49" s="207">
        <v>42</v>
      </c>
      <c r="C49" s="126"/>
      <c r="D49" s="74"/>
      <c r="E49" s="74"/>
      <c r="F49" s="208">
        <f t="shared" si="0"/>
        <v>0</v>
      </c>
      <c r="G49" s="74"/>
      <c r="H49" s="208">
        <f t="shared" si="1"/>
        <v>0</v>
      </c>
      <c r="I49" s="291">
        <f t="shared" si="2"/>
        <v>0</v>
      </c>
      <c r="J49" s="292"/>
      <c r="K49" s="133">
        <f t="shared" si="3"/>
        <v>0</v>
      </c>
      <c r="L49" s="134">
        <f t="shared" si="4"/>
        <v>0</v>
      </c>
      <c r="M49" s="180"/>
      <c r="N49" s="207">
        <v>42</v>
      </c>
      <c r="O49" s="74"/>
      <c r="P49" s="74"/>
      <c r="Q49" s="208">
        <f t="shared" si="5"/>
        <v>0</v>
      </c>
      <c r="R49" s="74"/>
      <c r="S49" s="208">
        <f t="shared" si="15"/>
        <v>0</v>
      </c>
      <c r="T49" s="291">
        <f t="shared" si="7"/>
        <v>0</v>
      </c>
      <c r="U49" s="292"/>
      <c r="V49" s="133">
        <f t="shared" si="8"/>
        <v>0</v>
      </c>
      <c r="W49" s="134">
        <f t="shared" si="9"/>
        <v>0</v>
      </c>
      <c r="X49" s="161"/>
      <c r="Y49" s="207">
        <v>42</v>
      </c>
      <c r="Z49" s="74"/>
      <c r="AA49" s="74"/>
      <c r="AB49" s="208">
        <f t="shared" si="10"/>
        <v>0</v>
      </c>
      <c r="AC49" s="74"/>
      <c r="AD49" s="208">
        <f t="shared" si="16"/>
        <v>0</v>
      </c>
      <c r="AE49" s="291">
        <f t="shared" si="12"/>
        <v>0</v>
      </c>
      <c r="AF49" s="292"/>
      <c r="AG49" s="133">
        <f t="shared" si="13"/>
        <v>0</v>
      </c>
      <c r="AH49" s="134">
        <f t="shared" si="14"/>
        <v>0</v>
      </c>
      <c r="AI49" s="161"/>
      <c r="AJ49" s="161"/>
      <c r="AK49" s="161"/>
      <c r="AL49" s="161"/>
      <c r="AM49" s="161"/>
      <c r="AN49" s="161"/>
      <c r="AO49" s="161"/>
    </row>
    <row r="50" spans="2:41" x14ac:dyDescent="0.3">
      <c r="B50" s="207">
        <v>43</v>
      </c>
      <c r="C50" s="126"/>
      <c r="D50" s="74"/>
      <c r="E50" s="74"/>
      <c r="F50" s="208">
        <f t="shared" si="0"/>
        <v>0</v>
      </c>
      <c r="G50" s="74"/>
      <c r="H50" s="208">
        <f t="shared" si="1"/>
        <v>0</v>
      </c>
      <c r="I50" s="291">
        <f t="shared" si="2"/>
        <v>0</v>
      </c>
      <c r="J50" s="292"/>
      <c r="K50" s="133">
        <f t="shared" si="3"/>
        <v>0</v>
      </c>
      <c r="L50" s="134">
        <f t="shared" si="4"/>
        <v>0</v>
      </c>
      <c r="N50" s="207">
        <v>43</v>
      </c>
      <c r="O50" s="74"/>
      <c r="P50" s="74"/>
      <c r="Q50" s="208">
        <f t="shared" si="5"/>
        <v>0</v>
      </c>
      <c r="R50" s="74"/>
      <c r="S50" s="208">
        <f t="shared" si="15"/>
        <v>0</v>
      </c>
      <c r="T50" s="291">
        <f t="shared" si="7"/>
        <v>0</v>
      </c>
      <c r="U50" s="292"/>
      <c r="V50" s="133">
        <f t="shared" si="8"/>
        <v>0</v>
      </c>
      <c r="W50" s="134">
        <f t="shared" si="9"/>
        <v>0</v>
      </c>
      <c r="X50" s="161"/>
      <c r="Y50" s="207">
        <v>43</v>
      </c>
      <c r="Z50" s="74"/>
      <c r="AA50" s="74"/>
      <c r="AB50" s="208">
        <f t="shared" si="10"/>
        <v>0</v>
      </c>
      <c r="AC50" s="74"/>
      <c r="AD50" s="208">
        <f t="shared" si="16"/>
        <v>0</v>
      </c>
      <c r="AE50" s="291">
        <f t="shared" si="12"/>
        <v>0</v>
      </c>
      <c r="AF50" s="292"/>
      <c r="AG50" s="133">
        <f t="shared" si="13"/>
        <v>0</v>
      </c>
      <c r="AH50" s="134">
        <f t="shared" si="14"/>
        <v>0</v>
      </c>
      <c r="AI50" s="161"/>
      <c r="AJ50" s="161"/>
      <c r="AK50" s="161"/>
      <c r="AL50" s="161"/>
      <c r="AM50" s="161"/>
      <c r="AN50" s="161"/>
      <c r="AO50" s="161"/>
    </row>
    <row r="51" spans="2:41" x14ac:dyDescent="0.3">
      <c r="B51" s="209">
        <v>44</v>
      </c>
      <c r="C51" s="127"/>
      <c r="D51" s="75"/>
      <c r="E51" s="75"/>
      <c r="F51" s="210">
        <f t="shared" si="0"/>
        <v>0</v>
      </c>
      <c r="G51" s="75"/>
      <c r="H51" s="210">
        <f t="shared" si="1"/>
        <v>0</v>
      </c>
      <c r="I51" s="293">
        <f t="shared" si="2"/>
        <v>0</v>
      </c>
      <c r="J51" s="294"/>
      <c r="K51" s="139">
        <f t="shared" si="3"/>
        <v>0</v>
      </c>
      <c r="L51" s="140">
        <f t="shared" si="4"/>
        <v>0</v>
      </c>
      <c r="N51" s="209">
        <v>44</v>
      </c>
      <c r="O51" s="75"/>
      <c r="P51" s="75"/>
      <c r="Q51" s="210">
        <f t="shared" si="5"/>
        <v>0</v>
      </c>
      <c r="R51" s="75"/>
      <c r="S51" s="210">
        <f t="shared" si="15"/>
        <v>0</v>
      </c>
      <c r="T51" s="306">
        <f t="shared" si="7"/>
        <v>0</v>
      </c>
      <c r="U51" s="307"/>
      <c r="V51" s="133">
        <f t="shared" si="8"/>
        <v>0</v>
      </c>
      <c r="W51" s="134">
        <f t="shared" si="9"/>
        <v>0</v>
      </c>
      <c r="X51" s="161"/>
      <c r="Y51" s="209">
        <v>44</v>
      </c>
      <c r="Z51" s="75"/>
      <c r="AA51" s="75"/>
      <c r="AB51" s="210">
        <f t="shared" si="10"/>
        <v>0</v>
      </c>
      <c r="AC51" s="75"/>
      <c r="AD51" s="210">
        <f t="shared" si="16"/>
        <v>0</v>
      </c>
      <c r="AE51" s="293">
        <f t="shared" si="12"/>
        <v>0</v>
      </c>
      <c r="AF51" s="294"/>
      <c r="AG51" s="133">
        <f t="shared" si="13"/>
        <v>0</v>
      </c>
      <c r="AH51" s="134">
        <f t="shared" si="14"/>
        <v>0</v>
      </c>
      <c r="AI51" s="161"/>
      <c r="AJ51" s="161"/>
      <c r="AK51" s="161"/>
      <c r="AL51" s="161"/>
      <c r="AM51" s="161"/>
      <c r="AN51" s="161"/>
      <c r="AO51" s="161"/>
    </row>
    <row r="52" spans="2:41" ht="18" customHeight="1" thickBot="1" x14ac:dyDescent="0.35">
      <c r="B52" s="211" t="s">
        <v>190</v>
      </c>
      <c r="C52" s="212"/>
      <c r="D52" s="213"/>
      <c r="E52" s="214"/>
      <c r="F52" s="213"/>
      <c r="G52" s="215"/>
      <c r="H52" s="216">
        <f>SUM(K8:K51)</f>
        <v>0</v>
      </c>
      <c r="I52" s="289">
        <f>SUM(L8:L51)</f>
        <v>0</v>
      </c>
      <c r="J52" s="290"/>
      <c r="K52" s="136"/>
      <c r="L52" s="137"/>
      <c r="N52" s="211" t="s">
        <v>190</v>
      </c>
      <c r="O52" s="250"/>
      <c r="P52" s="251"/>
      <c r="Q52" s="213"/>
      <c r="R52" s="215"/>
      <c r="S52" s="216">
        <f>SUM(V8:V51)</f>
        <v>0</v>
      </c>
      <c r="T52" s="304">
        <f>SUM(W8:W51)</f>
        <v>0</v>
      </c>
      <c r="U52" s="305"/>
      <c r="V52" s="136"/>
      <c r="W52" s="137"/>
      <c r="X52" s="161"/>
      <c r="Y52" s="211" t="s">
        <v>190</v>
      </c>
      <c r="Z52" s="213"/>
      <c r="AA52" s="214"/>
      <c r="AB52" s="213"/>
      <c r="AC52" s="215"/>
      <c r="AD52" s="216">
        <f>SUM(AG8:AG51)</f>
        <v>0</v>
      </c>
      <c r="AE52" s="289">
        <f>SUM(AH8:AH51)</f>
        <v>0</v>
      </c>
      <c r="AF52" s="290"/>
      <c r="AG52" s="136"/>
      <c r="AH52" s="137"/>
      <c r="AI52" s="161"/>
      <c r="AJ52" s="161"/>
      <c r="AK52" s="161"/>
      <c r="AL52" s="161"/>
      <c r="AM52" s="161"/>
      <c r="AN52" s="161"/>
      <c r="AO52" s="161"/>
    </row>
    <row r="53" spans="2:41" x14ac:dyDescent="0.3">
      <c r="K53" s="133"/>
      <c r="L53" s="133"/>
      <c r="V53" s="133"/>
      <c r="W53" s="133"/>
      <c r="AG53" s="133"/>
      <c r="AH53" s="133"/>
    </row>
    <row r="54" spans="2:41" x14ac:dyDescent="0.3">
      <c r="K54" s="133"/>
      <c r="L54" s="133"/>
      <c r="V54" s="133"/>
      <c r="W54" s="133"/>
      <c r="AG54" s="133"/>
      <c r="AH54" s="133"/>
    </row>
    <row r="55" spans="2:41" x14ac:dyDescent="0.3">
      <c r="K55" s="133"/>
      <c r="L55" s="133"/>
      <c r="V55" s="133"/>
      <c r="W55" s="133"/>
      <c r="AG55" s="133"/>
      <c r="AH55" s="133"/>
    </row>
    <row r="56" spans="2:41" x14ac:dyDescent="0.3">
      <c r="K56" s="133"/>
      <c r="L56" s="133"/>
      <c r="V56" s="133"/>
      <c r="W56" s="133"/>
      <c r="AG56" s="133"/>
      <c r="AH56" s="133"/>
    </row>
    <row r="57" spans="2:41" x14ac:dyDescent="0.3">
      <c r="K57" s="133"/>
      <c r="L57" s="133"/>
      <c r="V57" s="133"/>
      <c r="W57" s="133"/>
      <c r="AG57" s="133"/>
      <c r="AH57" s="133"/>
    </row>
    <row r="58" spans="2:41" x14ac:dyDescent="0.3">
      <c r="K58" s="133"/>
      <c r="L58" s="133"/>
      <c r="V58" s="133"/>
      <c r="W58" s="133"/>
      <c r="AG58" s="133"/>
      <c r="AH58" s="133"/>
    </row>
    <row r="59" spans="2:41" x14ac:dyDescent="0.3">
      <c r="K59" s="133"/>
      <c r="L59" s="133"/>
      <c r="V59" s="133"/>
      <c r="W59" s="133"/>
      <c r="AG59" s="133"/>
      <c r="AH59" s="133"/>
    </row>
    <row r="60" spans="2:41" x14ac:dyDescent="0.3">
      <c r="K60" s="133"/>
      <c r="L60" s="133"/>
      <c r="V60" s="133"/>
      <c r="W60" s="133"/>
      <c r="AG60" s="133"/>
      <c r="AH60" s="133"/>
    </row>
    <row r="61" spans="2:41" x14ac:dyDescent="0.3">
      <c r="K61" s="133"/>
      <c r="L61" s="133"/>
      <c r="V61" s="133"/>
      <c r="W61" s="133"/>
      <c r="AG61" s="133"/>
      <c r="AH61" s="133"/>
    </row>
    <row r="62" spans="2:41" x14ac:dyDescent="0.3">
      <c r="K62" s="133"/>
      <c r="L62" s="133"/>
      <c r="V62" s="133"/>
      <c r="W62" s="133"/>
      <c r="AG62" s="133"/>
      <c r="AH62" s="133"/>
    </row>
    <row r="63" spans="2:41" x14ac:dyDescent="0.3">
      <c r="K63" s="133"/>
      <c r="L63" s="133"/>
      <c r="V63" s="133"/>
      <c r="W63" s="133"/>
      <c r="AG63" s="133"/>
      <c r="AH63" s="133"/>
    </row>
    <row r="64" spans="2:41" x14ac:dyDescent="0.3">
      <c r="K64" s="133"/>
      <c r="L64" s="133"/>
      <c r="V64" s="133"/>
      <c r="W64" s="133"/>
      <c r="AG64" s="133"/>
      <c r="AH64" s="133"/>
    </row>
    <row r="65" spans="11:34" x14ac:dyDescent="0.3">
      <c r="K65" s="133"/>
      <c r="L65" s="133"/>
      <c r="V65" s="133"/>
      <c r="W65" s="133"/>
      <c r="AG65" s="133"/>
      <c r="AH65" s="133"/>
    </row>
    <row r="66" spans="11:34" x14ac:dyDescent="0.3">
      <c r="K66" s="133"/>
      <c r="L66" s="133"/>
      <c r="V66" s="133"/>
      <c r="W66" s="133"/>
      <c r="AG66" s="133"/>
      <c r="AH66" s="133"/>
    </row>
    <row r="67" spans="11:34" x14ac:dyDescent="0.3">
      <c r="K67" s="133"/>
      <c r="L67" s="133"/>
      <c r="V67" s="133"/>
      <c r="W67" s="133"/>
      <c r="AG67" s="133"/>
      <c r="AH67" s="133"/>
    </row>
    <row r="68" spans="11:34" x14ac:dyDescent="0.3">
      <c r="K68" s="133"/>
      <c r="L68" s="133"/>
      <c r="V68" s="133"/>
      <c r="W68" s="133"/>
      <c r="AG68" s="133"/>
      <c r="AH68" s="133"/>
    </row>
    <row r="69" spans="11:34" x14ac:dyDescent="0.3">
      <c r="K69" s="133"/>
      <c r="L69" s="133"/>
      <c r="V69" s="133"/>
      <c r="W69" s="133"/>
      <c r="AG69" s="133"/>
      <c r="AH69" s="133"/>
    </row>
    <row r="70" spans="11:34" x14ac:dyDescent="0.3">
      <c r="K70" s="133"/>
      <c r="L70" s="133"/>
      <c r="V70" s="133"/>
      <c r="W70" s="133"/>
      <c r="AG70" s="133"/>
      <c r="AH70" s="133"/>
    </row>
    <row r="71" spans="11:34" x14ac:dyDescent="0.3">
      <c r="K71" s="133"/>
      <c r="L71" s="133"/>
      <c r="V71" s="133"/>
      <c r="W71" s="133"/>
      <c r="AG71" s="133"/>
      <c r="AH71" s="133"/>
    </row>
    <row r="72" spans="11:34" x14ac:dyDescent="0.3">
      <c r="K72" s="133"/>
      <c r="L72" s="133"/>
      <c r="V72" s="133"/>
      <c r="W72" s="133"/>
      <c r="AG72" s="133"/>
      <c r="AH72" s="133"/>
    </row>
    <row r="73" spans="11:34" x14ac:dyDescent="0.3">
      <c r="K73" s="133"/>
      <c r="L73" s="133"/>
      <c r="V73" s="133"/>
      <c r="W73" s="133"/>
      <c r="AG73" s="133"/>
      <c r="AH73" s="133"/>
    </row>
    <row r="74" spans="11:34" x14ac:dyDescent="0.3">
      <c r="K74" s="133"/>
      <c r="L74" s="133"/>
      <c r="V74" s="133"/>
      <c r="W74" s="133"/>
      <c r="AG74" s="133"/>
      <c r="AH74" s="133"/>
    </row>
    <row r="75" spans="11:34" x14ac:dyDescent="0.3">
      <c r="K75" s="133"/>
      <c r="L75" s="133"/>
      <c r="V75" s="133"/>
      <c r="W75" s="133"/>
      <c r="AG75" s="133"/>
      <c r="AH75" s="133"/>
    </row>
    <row r="76" spans="11:34" x14ac:dyDescent="0.3">
      <c r="K76" s="135"/>
      <c r="L76" s="135"/>
      <c r="V76" s="135"/>
      <c r="W76" s="135"/>
      <c r="AG76" s="135"/>
      <c r="AH76" s="135"/>
    </row>
  </sheetData>
  <sheetProtection algorithmName="SHA-512" hashValue="Ji4M1oll+4kpAsoyaOQrJeyk9mS2BHHCs8XxmKx4of6Ii7hJoHwqlTXt8MEmEwf2rKDefcJsYhANCjKcMFj7Kg==" saltValue="YO3zO7KxpFQ+tpF6r3DnGg==" spinCount="100000" sheet="1" objects="1" scenarios="1"/>
  <mergeCells count="141">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6:J6"/>
    <mergeCell ref="I7:J7"/>
    <mergeCell ref="T6:U6"/>
    <mergeCell ref="T7:U7"/>
    <mergeCell ref="T8:U8"/>
    <mergeCell ref="T9:U9"/>
    <mergeCell ref="T10:U10"/>
    <mergeCell ref="T11:U11"/>
    <mergeCell ref="T12:U12"/>
    <mergeCell ref="I8:J8"/>
    <mergeCell ref="I9:J9"/>
    <mergeCell ref="I10:J10"/>
    <mergeCell ref="I11:J11"/>
    <mergeCell ref="I12:J12"/>
    <mergeCell ref="T13:U13"/>
    <mergeCell ref="T14:U14"/>
    <mergeCell ref="T15:U15"/>
    <mergeCell ref="T16:U16"/>
    <mergeCell ref="T17:U17"/>
    <mergeCell ref="T18:U18"/>
    <mergeCell ref="T38:U38"/>
    <mergeCell ref="T39:U39"/>
    <mergeCell ref="T40:U40"/>
    <mergeCell ref="T41:U41"/>
    <mergeCell ref="T42:U42"/>
    <mergeCell ref="T43:U43"/>
    <mergeCell ref="T44:U44"/>
    <mergeCell ref="T45:U45"/>
    <mergeCell ref="T28:U28"/>
    <mergeCell ref="T29:U29"/>
    <mergeCell ref="T30:U30"/>
    <mergeCell ref="T31:U31"/>
    <mergeCell ref="T32:U32"/>
    <mergeCell ref="T33:U33"/>
    <mergeCell ref="T34:U34"/>
    <mergeCell ref="T35:U35"/>
    <mergeCell ref="T36:U36"/>
    <mergeCell ref="T37:U37"/>
    <mergeCell ref="T19:U19"/>
    <mergeCell ref="T20:U20"/>
    <mergeCell ref="T21:U21"/>
    <mergeCell ref="T22:U22"/>
    <mergeCell ref="T23:U23"/>
    <mergeCell ref="T24:U24"/>
    <mergeCell ref="T25:U25"/>
    <mergeCell ref="T26:U26"/>
    <mergeCell ref="T27:U27"/>
    <mergeCell ref="AE24:AF24"/>
    <mergeCell ref="AE25:AF25"/>
    <mergeCell ref="AE26:AF26"/>
    <mergeCell ref="AE27:AF27"/>
    <mergeCell ref="AE28:AF28"/>
    <mergeCell ref="AE29:AF29"/>
    <mergeCell ref="AE30:AF30"/>
    <mergeCell ref="AE31:AF31"/>
    <mergeCell ref="AE32:AF32"/>
    <mergeCell ref="AE33:AF33"/>
    <mergeCell ref="AE34:AF34"/>
    <mergeCell ref="AE35:AF35"/>
    <mergeCell ref="AE36:AF36"/>
    <mergeCell ref="AE37:AF37"/>
    <mergeCell ref="AE38:AF38"/>
    <mergeCell ref="AE39:AF39"/>
    <mergeCell ref="AE40:AF40"/>
    <mergeCell ref="AE41:AF41"/>
    <mergeCell ref="AE15:AF15"/>
    <mergeCell ref="AE16:AF16"/>
    <mergeCell ref="AE17:AF17"/>
    <mergeCell ref="AE18:AF18"/>
    <mergeCell ref="AE19:AF19"/>
    <mergeCell ref="AE20:AF20"/>
    <mergeCell ref="AE21:AF21"/>
    <mergeCell ref="AE22:AF22"/>
    <mergeCell ref="AE23:AF23"/>
    <mergeCell ref="AE6:AF6"/>
    <mergeCell ref="AE7:AF7"/>
    <mergeCell ref="AE8:AF8"/>
    <mergeCell ref="AE9:AF9"/>
    <mergeCell ref="AE10:AF10"/>
    <mergeCell ref="AE11:AF11"/>
    <mergeCell ref="AE12:AF12"/>
    <mergeCell ref="AE13:AF13"/>
    <mergeCell ref="AE14:AF14"/>
    <mergeCell ref="AE42:AF42"/>
    <mergeCell ref="AE43:AF43"/>
    <mergeCell ref="AE44:AF44"/>
    <mergeCell ref="AE45:AF45"/>
    <mergeCell ref="AE46:AF46"/>
    <mergeCell ref="AE47:AF47"/>
    <mergeCell ref="AE48:AF48"/>
    <mergeCell ref="AE49:AF49"/>
    <mergeCell ref="AE50:AF50"/>
    <mergeCell ref="AE51:AF51"/>
    <mergeCell ref="AE52:AF52"/>
    <mergeCell ref="T52:U52"/>
    <mergeCell ref="T46:U46"/>
    <mergeCell ref="T47:U47"/>
    <mergeCell ref="T48:U48"/>
    <mergeCell ref="T49:U49"/>
    <mergeCell ref="T50:U50"/>
    <mergeCell ref="T51:U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3" manualBreakCount="3">
    <brk id="13" max="51" man="1"/>
    <brk id="24" max="51" man="1"/>
    <brk id="35" max="6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IV97"/>
  <sheetViews>
    <sheetView showGridLines="0" view="pageBreakPreview" topLeftCell="A7" zoomScale="115" zoomScaleNormal="100" zoomScaleSheetLayoutView="115" workbookViewId="0">
      <selection activeCell="C15" sqref="C15"/>
    </sheetView>
  </sheetViews>
  <sheetFormatPr baseColWidth="10" defaultColWidth="11.453125" defaultRowHeight="12.5" x14ac:dyDescent="0.35"/>
  <cols>
    <col min="1" max="1" width="1.54296875" style="9" customWidth="1"/>
    <col min="2" max="2" width="5.1796875" style="170" customWidth="1"/>
    <col min="3" max="4" width="7.1796875" style="9" customWidth="1"/>
    <col min="5" max="5" width="5.1796875" style="9" customWidth="1"/>
    <col min="6" max="6" width="2.54296875" style="9" customWidth="1"/>
    <col min="7" max="7" width="11.453125" style="9" customWidth="1"/>
    <col min="8" max="8" width="6.1796875" style="170" customWidth="1"/>
    <col min="9" max="9" width="2.54296875" style="170" customWidth="1"/>
    <col min="10" max="10" width="11.453125" style="9" customWidth="1"/>
    <col min="11" max="11" width="6.1796875" style="9" customWidth="1"/>
    <col min="12" max="12" width="2.54296875" style="9" customWidth="1"/>
    <col min="13" max="13" width="11.453125" style="9" customWidth="1"/>
    <col min="14" max="14" width="6.1796875" style="170" customWidth="1"/>
    <col min="15" max="15" width="11.453125" style="9" customWidth="1"/>
    <col min="16" max="16" width="6.1796875" style="9" customWidth="1"/>
    <col min="17" max="17" width="1.7265625" style="9" customWidth="1"/>
    <col min="18" max="18" width="14.26953125" style="9" customWidth="1"/>
    <col min="19" max="19" width="20" style="9" hidden="1" customWidth="1"/>
    <col min="20" max="20" width="27.54296875" style="9" hidden="1" customWidth="1"/>
    <col min="21" max="21" width="22.54296875" style="9" hidden="1" customWidth="1"/>
    <col min="22" max="22" width="4.453125" style="9" hidden="1" customWidth="1"/>
    <col min="23" max="23" width="12.54296875" style="9" hidden="1" customWidth="1"/>
    <col min="24" max="24" width="12.54296875" style="9" customWidth="1"/>
    <col min="25" max="16384" width="11.453125" style="9"/>
  </cols>
  <sheetData>
    <row r="1" spans="2:256" s="219" customFormat="1" ht="15" thickBot="1" x14ac:dyDescent="0.4"/>
    <row r="2" spans="2:256" s="219" customFormat="1" ht="14.5" x14ac:dyDescent="0.35">
      <c r="B2" s="144"/>
      <c r="C2" s="145"/>
      <c r="D2" s="145"/>
      <c r="E2" s="254"/>
      <c r="F2" s="254"/>
      <c r="G2" s="254"/>
      <c r="H2" s="254"/>
      <c r="I2" s="254"/>
      <c r="J2" s="254"/>
      <c r="K2" s="254"/>
      <c r="L2" s="254"/>
      <c r="M2" s="254"/>
      <c r="N2" s="254"/>
      <c r="O2" s="254"/>
      <c r="P2" s="254"/>
      <c r="Q2" s="254"/>
      <c r="R2" s="151"/>
    </row>
    <row r="3" spans="2:256" ht="15.5" x14ac:dyDescent="0.35">
      <c r="B3" s="255" t="s">
        <v>197</v>
      </c>
      <c r="C3" s="256"/>
      <c r="D3" s="256"/>
      <c r="E3" s="256"/>
      <c r="F3" s="256"/>
      <c r="G3" s="256"/>
      <c r="H3" s="256"/>
      <c r="I3" s="256"/>
      <c r="J3" s="256"/>
      <c r="K3" s="256"/>
      <c r="L3" s="256"/>
      <c r="M3" s="256"/>
      <c r="N3" s="256"/>
      <c r="O3" s="256"/>
      <c r="P3" s="256"/>
      <c r="Q3" s="256"/>
      <c r="R3" s="152"/>
    </row>
    <row r="4" spans="2:256" ht="15.5" x14ac:dyDescent="0.35">
      <c r="B4" s="147" t="s">
        <v>195</v>
      </c>
      <c r="C4" s="146"/>
      <c r="D4" s="256" t="s">
        <v>198</v>
      </c>
      <c r="E4" s="256"/>
      <c r="F4" s="256"/>
      <c r="G4" s="256"/>
      <c r="H4" s="256"/>
      <c r="I4" s="256"/>
      <c r="J4" s="256"/>
      <c r="K4" s="256"/>
      <c r="L4" s="256"/>
      <c r="M4" s="256"/>
      <c r="N4" s="256"/>
      <c r="O4" s="256"/>
      <c r="P4" s="256"/>
      <c r="Q4" s="256"/>
      <c r="R4" s="153"/>
    </row>
    <row r="5" spans="2:256" ht="13.5" thickBot="1" x14ac:dyDescent="0.4">
      <c r="B5" s="257"/>
      <c r="C5" s="258"/>
      <c r="D5" s="258"/>
      <c r="E5" s="258"/>
      <c r="F5" s="258"/>
      <c r="G5" s="258"/>
      <c r="H5" s="258"/>
      <c r="I5" s="258"/>
      <c r="J5" s="258"/>
      <c r="K5" s="258"/>
      <c r="L5" s="258"/>
      <c r="M5" s="258"/>
      <c r="N5" s="258"/>
      <c r="O5" s="258"/>
      <c r="P5" s="258"/>
      <c r="Q5" s="258"/>
      <c r="R5" s="153"/>
    </row>
    <row r="6" spans="2:256" ht="6.75" customHeight="1" x14ac:dyDescent="0.35">
      <c r="B6" s="10"/>
      <c r="C6" s="11"/>
      <c r="D6" s="11"/>
      <c r="E6" s="11"/>
      <c r="F6" s="11"/>
      <c r="G6" s="12"/>
      <c r="H6" s="13"/>
      <c r="I6" s="13"/>
      <c r="J6" s="14"/>
      <c r="K6" s="14"/>
      <c r="L6" s="14"/>
      <c r="M6" s="14"/>
      <c r="N6" s="14"/>
      <c r="O6" s="14"/>
      <c r="P6" s="14"/>
      <c r="Q6" s="11"/>
      <c r="R6" s="277"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4" x14ac:dyDescent="0.35">
      <c r="B7" s="16" t="s">
        <v>31</v>
      </c>
      <c r="C7" s="17"/>
      <c r="D7" s="17"/>
      <c r="E7" s="17"/>
      <c r="F7" s="17"/>
      <c r="G7" s="18" t="s">
        <v>18</v>
      </c>
      <c r="H7" s="280"/>
      <c r="I7" s="280"/>
      <c r="J7" s="280"/>
      <c r="K7" s="280"/>
      <c r="L7" s="280"/>
      <c r="M7" s="280"/>
      <c r="N7" s="280"/>
      <c r="O7" s="280"/>
      <c r="P7" s="280"/>
      <c r="Q7" s="17"/>
      <c r="R7" s="278"/>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35">
      <c r="B8" s="19"/>
      <c r="C8" s="17"/>
      <c r="D8" s="17"/>
      <c r="E8" s="17"/>
      <c r="F8" s="17"/>
      <c r="G8" s="20"/>
      <c r="H8" s="20"/>
      <c r="I8" s="20"/>
      <c r="J8" s="20"/>
      <c r="K8" s="20"/>
      <c r="L8" s="20"/>
      <c r="M8" s="20"/>
      <c r="N8" s="20"/>
      <c r="O8" s="20"/>
      <c r="P8" s="20"/>
      <c r="Q8" s="21"/>
      <c r="R8" s="279"/>
    </row>
    <row r="9" spans="2:256" ht="15" customHeight="1" x14ac:dyDescent="0.35">
      <c r="B9" s="22" t="s">
        <v>34</v>
      </c>
      <c r="C9" s="23"/>
      <c r="D9" s="2"/>
      <c r="E9" s="17"/>
      <c r="F9" s="17"/>
      <c r="G9" s="18" t="s">
        <v>19</v>
      </c>
      <c r="H9" s="281"/>
      <c r="I9" s="281"/>
      <c r="J9" s="281"/>
      <c r="K9" s="281"/>
      <c r="L9" s="281"/>
      <c r="M9" s="281"/>
      <c r="N9" s="281"/>
      <c r="O9" s="281"/>
      <c r="P9" s="281"/>
      <c r="Q9" s="21"/>
      <c r="R9" s="24"/>
    </row>
    <row r="10" spans="2:256" ht="6.75" customHeight="1" x14ac:dyDescent="0.35">
      <c r="B10" s="19"/>
      <c r="C10" s="17"/>
      <c r="D10" s="17"/>
      <c r="E10" s="17"/>
      <c r="F10" s="17"/>
      <c r="G10" s="20"/>
      <c r="H10" s="20"/>
      <c r="I10" s="20"/>
      <c r="J10" s="20"/>
      <c r="K10" s="20"/>
      <c r="L10" s="20"/>
      <c r="M10" s="20"/>
      <c r="N10" s="20"/>
      <c r="O10" s="20"/>
      <c r="P10" s="20"/>
      <c r="Q10" s="21"/>
      <c r="R10" s="24"/>
    </row>
    <row r="11" spans="2:256" s="25" customFormat="1" ht="14.25" customHeight="1" x14ac:dyDescent="0.35">
      <c r="B11" s="282" t="s">
        <v>32</v>
      </c>
      <c r="C11" s="283"/>
      <c r="D11" s="283"/>
      <c r="E11" s="283"/>
      <c r="F11" s="283"/>
      <c r="G11" s="283"/>
      <c r="H11" s="283"/>
      <c r="I11" s="26"/>
      <c r="J11" s="27" t="s">
        <v>22</v>
      </c>
      <c r="K11" s="21"/>
      <c r="L11" s="32" t="s">
        <v>20</v>
      </c>
      <c r="M11" s="33" t="s">
        <v>21</v>
      </c>
      <c r="N11" s="21"/>
      <c r="Q11" s="21"/>
      <c r="R11" s="24"/>
      <c r="T11" s="21"/>
    </row>
    <row r="12" spans="2:256" ht="6.75" customHeight="1" x14ac:dyDescent="0.35">
      <c r="B12" s="19"/>
      <c r="C12" s="17"/>
      <c r="D12" s="17"/>
      <c r="E12" s="17"/>
      <c r="F12" s="17"/>
      <c r="G12" s="20"/>
      <c r="H12" s="20"/>
      <c r="I12" s="20"/>
      <c r="J12" s="20"/>
      <c r="K12" s="20"/>
      <c r="L12" s="20"/>
      <c r="M12" s="20"/>
      <c r="N12" s="20"/>
      <c r="O12" s="20"/>
      <c r="P12" s="20"/>
      <c r="Q12" s="21"/>
      <c r="R12" s="24"/>
      <c r="T12" s="30"/>
    </row>
    <row r="13" spans="2:256" ht="13" x14ac:dyDescent="0.35">
      <c r="B13" s="19"/>
      <c r="C13" s="17"/>
      <c r="D13" s="17"/>
      <c r="E13" s="17"/>
      <c r="F13" s="17"/>
      <c r="G13" s="20"/>
      <c r="H13" s="20"/>
      <c r="I13" s="20"/>
      <c r="J13" s="20"/>
      <c r="K13" s="20"/>
      <c r="L13" s="20"/>
      <c r="M13" s="33"/>
      <c r="N13" s="20"/>
      <c r="O13" s="20"/>
      <c r="P13" s="20"/>
      <c r="Q13" s="21"/>
      <c r="R13" s="24"/>
      <c r="T13" s="30"/>
    </row>
    <row r="14" spans="2:256" ht="16" x14ac:dyDescent="0.35">
      <c r="B14" s="28" t="s">
        <v>7</v>
      </c>
      <c r="C14" s="29" t="s">
        <v>35</v>
      </c>
      <c r="D14" s="30"/>
      <c r="E14" s="30"/>
      <c r="F14" s="30"/>
      <c r="G14" s="30"/>
      <c r="H14" s="174"/>
      <c r="I14" s="174"/>
      <c r="K14" s="31"/>
      <c r="N14" s="174"/>
      <c r="O14" s="30"/>
      <c r="P14" s="30"/>
      <c r="Q14" s="30"/>
      <c r="R14" s="24"/>
      <c r="T14" s="30"/>
    </row>
    <row r="15" spans="2:256" ht="14" x14ac:dyDescent="0.35">
      <c r="B15" s="28"/>
      <c r="C15" s="167" t="s">
        <v>37</v>
      </c>
      <c r="D15" s="167"/>
      <c r="E15" s="167"/>
      <c r="F15" s="167"/>
      <c r="G15" s="167"/>
      <c r="H15" s="167"/>
      <c r="I15" s="167"/>
      <c r="J15" s="34"/>
      <c r="K15" s="34"/>
      <c r="L15" s="35"/>
      <c r="M15" s="284"/>
      <c r="N15" s="284"/>
      <c r="O15" s="285"/>
      <c r="P15" s="285"/>
      <c r="Q15" s="30"/>
      <c r="R15" s="24"/>
    </row>
    <row r="16" spans="2:256" ht="14.5" x14ac:dyDescent="0.35">
      <c r="B16" s="36"/>
      <c r="C16" s="269" t="s">
        <v>36</v>
      </c>
      <c r="D16" s="269"/>
      <c r="E16" s="269"/>
      <c r="F16" s="269"/>
      <c r="G16" s="269"/>
      <c r="H16" s="269"/>
      <c r="I16" s="269"/>
      <c r="J16" s="269"/>
      <c r="K16" s="269"/>
      <c r="L16" s="37"/>
      <c r="M16" s="220"/>
      <c r="N16" s="95"/>
      <c r="O16" s="94">
        <f>SUM(J20:J20)</f>
        <v>0</v>
      </c>
      <c r="P16" s="38" t="s">
        <v>23</v>
      </c>
      <c r="Q16" s="30"/>
      <c r="R16" s="24"/>
    </row>
    <row r="17" spans="2:29" x14ac:dyDescent="0.35">
      <c r="B17" s="36"/>
      <c r="C17" s="30"/>
      <c r="D17" s="30"/>
      <c r="E17" s="30"/>
      <c r="F17" s="30"/>
      <c r="G17" s="21"/>
      <c r="H17" s="174"/>
      <c r="I17" s="174"/>
      <c r="J17" s="18"/>
      <c r="K17" s="18"/>
      <c r="L17" s="30"/>
      <c r="M17" s="30"/>
      <c r="N17" s="174"/>
      <c r="O17" s="30"/>
      <c r="P17" s="30"/>
      <c r="Q17" s="30"/>
      <c r="R17" s="24"/>
    </row>
    <row r="18" spans="2:29" ht="13" x14ac:dyDescent="0.35">
      <c r="B18" s="36"/>
      <c r="C18" s="270"/>
      <c r="D18" s="270"/>
      <c r="E18" s="270"/>
      <c r="F18" s="169"/>
      <c r="G18" s="299" t="s">
        <v>38</v>
      </c>
      <c r="H18" s="264"/>
      <c r="I18" s="264"/>
      <c r="J18" s="264"/>
      <c r="K18" s="265"/>
      <c r="L18" s="30"/>
      <c r="M18" s="299" t="s">
        <v>24</v>
      </c>
      <c r="N18" s="264"/>
      <c r="O18" s="264"/>
      <c r="P18" s="265"/>
      <c r="Q18" s="30"/>
      <c r="R18" s="24"/>
    </row>
    <row r="19" spans="2:29" ht="13" x14ac:dyDescent="0.35">
      <c r="B19" s="36"/>
      <c r="C19" s="270"/>
      <c r="D19" s="270"/>
      <c r="E19" s="270"/>
      <c r="F19" s="169"/>
      <c r="G19" s="272" t="s">
        <v>39</v>
      </c>
      <c r="H19" s="273"/>
      <c r="I19" s="172"/>
      <c r="J19" s="39"/>
      <c r="K19" s="40"/>
      <c r="L19" s="30"/>
      <c r="M19" s="272" t="s">
        <v>39</v>
      </c>
      <c r="N19" s="274"/>
      <c r="O19" s="171"/>
      <c r="P19" s="173"/>
      <c r="Q19" s="30"/>
      <c r="R19" s="24"/>
    </row>
    <row r="20" spans="2:29" ht="14.25" customHeight="1" x14ac:dyDescent="0.35">
      <c r="B20" s="36"/>
      <c r="C20" s="167"/>
      <c r="D20" s="262"/>
      <c r="E20" s="262"/>
      <c r="F20" s="167"/>
      <c r="G20" s="41">
        <v>4</v>
      </c>
      <c r="H20" s="68" t="s">
        <v>23</v>
      </c>
      <c r="I20" s="67"/>
      <c r="J20" s="221">
        <f>'Detail Ferkelerz. Wartestall'!H52</f>
        <v>0</v>
      </c>
      <c r="K20" s="42" t="s">
        <v>23</v>
      </c>
      <c r="L20" s="30"/>
      <c r="M20" s="41">
        <v>1.3</v>
      </c>
      <c r="N20" s="42" t="s">
        <v>23</v>
      </c>
      <c r="O20" s="221">
        <f>'Detail Ferkelerz. Wartestall'!S52</f>
        <v>0</v>
      </c>
      <c r="P20" s="42" t="s">
        <v>23</v>
      </c>
      <c r="Q20" s="30"/>
      <c r="R20" s="24"/>
    </row>
    <row r="21" spans="2:29" ht="14.25" customHeight="1" x14ac:dyDescent="0.35">
      <c r="B21" s="36"/>
      <c r="C21" s="30"/>
      <c r="D21" s="30"/>
      <c r="E21" s="30"/>
      <c r="F21" s="30"/>
      <c r="G21" s="21"/>
      <c r="H21" s="174"/>
      <c r="I21" s="174"/>
      <c r="J21" s="92"/>
      <c r="K21" s="92"/>
      <c r="L21" s="30"/>
      <c r="M21" s="30"/>
      <c r="N21" s="174"/>
      <c r="O21" s="30"/>
      <c r="P21" s="30"/>
      <c r="Q21" s="30"/>
      <c r="R21" s="24"/>
    </row>
    <row r="22" spans="2:29" ht="14.25" customHeight="1" x14ac:dyDescent="0.35">
      <c r="B22" s="36"/>
      <c r="C22" s="270"/>
      <c r="D22" s="270"/>
      <c r="E22" s="270"/>
      <c r="F22" s="169"/>
      <c r="G22" s="316"/>
      <c r="H22" s="300"/>
      <c r="I22" s="300"/>
      <c r="J22" s="300"/>
      <c r="K22" s="85"/>
      <c r="L22" s="30"/>
      <c r="M22" s="263" t="s">
        <v>149</v>
      </c>
      <c r="N22" s="264"/>
      <c r="O22" s="264"/>
      <c r="P22" s="265"/>
      <c r="Q22" s="30"/>
      <c r="R22" s="24"/>
      <c r="S22" s="1"/>
      <c r="T22" s="1"/>
      <c r="U22" s="1"/>
    </row>
    <row r="23" spans="2:29" ht="13" x14ac:dyDescent="0.35">
      <c r="B23" s="36"/>
      <c r="C23" s="270"/>
      <c r="D23" s="270"/>
      <c r="E23" s="270"/>
      <c r="F23" s="169"/>
      <c r="G23" s="300"/>
      <c r="H23" s="300"/>
      <c r="I23" s="72"/>
      <c r="J23" s="175"/>
      <c r="K23" s="175"/>
      <c r="L23" s="30"/>
      <c r="M23" s="272" t="s">
        <v>39</v>
      </c>
      <c r="N23" s="274"/>
      <c r="O23" s="171"/>
      <c r="P23" s="173"/>
      <c r="Q23" s="30"/>
      <c r="R23" s="24"/>
      <c r="S23" s="1"/>
      <c r="T23" s="222">
        <f>IF(SUM(J20,O20,J24,O24)&gt;0,1,0)</f>
        <v>0</v>
      </c>
      <c r="U23" s="1"/>
    </row>
    <row r="24" spans="2:29" ht="14.5" x14ac:dyDescent="0.35">
      <c r="B24" s="36"/>
      <c r="C24" s="167"/>
      <c r="D24" s="262"/>
      <c r="E24" s="262"/>
      <c r="F24" s="167"/>
      <c r="G24" s="72"/>
      <c r="H24" s="72"/>
      <c r="I24" s="72"/>
      <c r="J24" s="246"/>
      <c r="K24" s="72"/>
      <c r="L24" s="30"/>
      <c r="M24" s="41">
        <v>1.5</v>
      </c>
      <c r="N24" s="42" t="s">
        <v>23</v>
      </c>
      <c r="O24" s="221">
        <f>'Detail Ferkelerz. Wartestall'!AD52</f>
        <v>0</v>
      </c>
      <c r="P24" s="42" t="s">
        <v>23</v>
      </c>
      <c r="Q24" s="30"/>
      <c r="R24" s="24"/>
      <c r="S24" s="1"/>
      <c r="T24" s="222">
        <f>IF(SUM(J20:J20,J24,O20:O20,O24:O24)&gt;0,1,0)</f>
        <v>0</v>
      </c>
      <c r="U24" s="1"/>
      <c r="AC24" s="25"/>
    </row>
    <row r="25" spans="2:29" x14ac:dyDescent="0.35">
      <c r="B25" s="36"/>
      <c r="C25" s="30"/>
      <c r="D25" s="30"/>
      <c r="E25" s="30"/>
      <c r="F25" s="30"/>
      <c r="G25" s="21"/>
      <c r="H25" s="174"/>
      <c r="I25" s="174"/>
      <c r="J25" s="18"/>
      <c r="K25" s="18"/>
      <c r="L25" s="30"/>
      <c r="M25" s="30"/>
      <c r="N25" s="174"/>
      <c r="O25" s="30"/>
      <c r="P25" s="30"/>
      <c r="Q25" s="30"/>
      <c r="R25" s="24"/>
      <c r="S25" s="1"/>
      <c r="T25" s="1"/>
      <c r="U25" s="1" t="s">
        <v>75</v>
      </c>
      <c r="AB25" s="9" t="s">
        <v>75</v>
      </c>
      <c r="AC25" s="25"/>
    </row>
    <row r="26" spans="2:29" ht="18" customHeight="1" x14ac:dyDescent="0.35">
      <c r="B26" s="28" t="s">
        <v>8</v>
      </c>
      <c r="C26" s="29" t="s">
        <v>0</v>
      </c>
      <c r="D26" s="30"/>
      <c r="E26" s="30"/>
      <c r="F26" s="30"/>
      <c r="G26" s="30"/>
      <c r="H26" s="174"/>
      <c r="I26" s="174"/>
      <c r="J26" s="30"/>
      <c r="K26" s="30"/>
      <c r="L26" s="30"/>
      <c r="M26" s="30"/>
      <c r="N26" s="174"/>
      <c r="O26" s="30"/>
      <c r="P26" s="30"/>
      <c r="Q26" s="30"/>
      <c r="R26" s="24"/>
      <c r="S26" s="1"/>
      <c r="T26" s="1"/>
      <c r="U26" s="1"/>
    </row>
    <row r="27" spans="2:29" ht="14.25" customHeight="1" x14ac:dyDescent="0.35">
      <c r="B27" s="43"/>
      <c r="C27" s="168"/>
      <c r="D27" s="168"/>
      <c r="E27" s="168"/>
      <c r="F27" s="168"/>
      <c r="G27" s="299" t="s">
        <v>27</v>
      </c>
      <c r="H27" s="264"/>
      <c r="I27" s="264"/>
      <c r="J27" s="264"/>
      <c r="K27" s="265"/>
      <c r="L27" s="168"/>
      <c r="M27" s="299" t="s">
        <v>28</v>
      </c>
      <c r="N27" s="264"/>
      <c r="O27" s="264"/>
      <c r="P27" s="265"/>
      <c r="Q27" s="168"/>
      <c r="R27" s="44"/>
      <c r="S27" s="1"/>
      <c r="T27" s="1"/>
      <c r="U27" s="1"/>
      <c r="AC27" s="25"/>
    </row>
    <row r="28" spans="2:29" ht="14.25" customHeight="1" x14ac:dyDescent="0.35">
      <c r="B28" s="43"/>
      <c r="C28" s="168"/>
      <c r="D28" s="168"/>
      <c r="E28" s="168"/>
      <c r="F28" s="168"/>
      <c r="G28" s="312" t="s">
        <v>162</v>
      </c>
      <c r="H28" s="267"/>
      <c r="I28" s="168"/>
      <c r="J28" s="312" t="s">
        <v>163</v>
      </c>
      <c r="K28" s="268"/>
      <c r="L28" s="168"/>
      <c r="M28" s="312" t="s">
        <v>164</v>
      </c>
      <c r="N28" s="268"/>
      <c r="O28" s="312" t="s">
        <v>165</v>
      </c>
      <c r="P28" s="268"/>
      <c r="Q28" s="168"/>
      <c r="R28" s="44"/>
      <c r="S28" s="1"/>
      <c r="T28" s="1"/>
      <c r="U28" s="1"/>
      <c r="AC28" s="25"/>
    </row>
    <row r="29" spans="2:29" x14ac:dyDescent="0.35">
      <c r="B29" s="43"/>
      <c r="C29" s="168"/>
      <c r="D29" s="168"/>
      <c r="E29" s="168"/>
      <c r="F29" s="168"/>
      <c r="G29" s="272" t="s">
        <v>26</v>
      </c>
      <c r="H29" s="273"/>
      <c r="I29" s="172"/>
      <c r="J29" s="272" t="s">
        <v>25</v>
      </c>
      <c r="K29" s="274"/>
      <c r="L29" s="168"/>
      <c r="M29" s="272" t="s">
        <v>26</v>
      </c>
      <c r="N29" s="274"/>
      <c r="O29" s="272" t="s">
        <v>25</v>
      </c>
      <c r="P29" s="274"/>
      <c r="Q29" s="168"/>
      <c r="R29" s="44"/>
      <c r="S29" s="1"/>
      <c r="T29" s="1"/>
      <c r="U29" s="1"/>
      <c r="AC29" s="25"/>
    </row>
    <row r="30" spans="2:29" x14ac:dyDescent="0.35">
      <c r="B30" s="36"/>
      <c r="C30" s="167"/>
      <c r="D30" s="262"/>
      <c r="E30" s="262"/>
      <c r="F30" s="167"/>
      <c r="G30" s="76"/>
      <c r="H30" s="68" t="s">
        <v>1</v>
      </c>
      <c r="I30" s="67"/>
      <c r="J30" s="69">
        <f>IF('Detail Ferkelerz. Wartestall'!I52&gt;0,'Detail Ferkelerz. Wartestall'!I52,J20/G20)</f>
        <v>0</v>
      </c>
      <c r="K30" s="42" t="s">
        <v>1</v>
      </c>
      <c r="L30" s="30"/>
      <c r="M30" s="76"/>
      <c r="N30" s="42" t="s">
        <v>1</v>
      </c>
      <c r="O30" s="69">
        <f>IF('Detail Ferkelerz. Wartestall'!T52&gt;0,'Detail Ferkelerz. Wartestall'!T52,O20/M20)</f>
        <v>0</v>
      </c>
      <c r="P30" s="42" t="s">
        <v>1</v>
      </c>
      <c r="Q30" s="30"/>
      <c r="R30" s="24"/>
      <c r="S30" s="1"/>
      <c r="T30" s="1"/>
      <c r="U30" s="1"/>
      <c r="AC30" s="25"/>
    </row>
    <row r="31" spans="2:29" x14ac:dyDescent="0.35">
      <c r="B31" s="36"/>
      <c r="C31" s="30"/>
      <c r="D31" s="30"/>
      <c r="E31" s="30"/>
      <c r="F31" s="30"/>
      <c r="G31" s="123"/>
      <c r="H31" s="124"/>
      <c r="I31" s="124"/>
      <c r="J31" s="92"/>
      <c r="K31" s="92"/>
      <c r="L31" s="30"/>
      <c r="M31" s="30"/>
      <c r="N31" s="174"/>
      <c r="O31" s="30"/>
      <c r="P31" s="30"/>
      <c r="Q31" s="30"/>
      <c r="R31" s="24"/>
      <c r="S31" s="1"/>
      <c r="T31" s="1"/>
      <c r="U31" s="1" t="s">
        <v>75</v>
      </c>
      <c r="AB31" s="9" t="s">
        <v>75</v>
      </c>
      <c r="AC31" s="25"/>
    </row>
    <row r="32" spans="2:29" ht="11.5" customHeight="1" x14ac:dyDescent="0.35">
      <c r="B32" s="36"/>
      <c r="C32" s="270"/>
      <c r="D32" s="270"/>
      <c r="E32" s="270"/>
      <c r="F32" s="169"/>
      <c r="G32" s="303"/>
      <c r="H32" s="303"/>
      <c r="I32" s="303"/>
      <c r="J32" s="303"/>
      <c r="K32" s="303"/>
      <c r="L32" s="30"/>
      <c r="M32" s="263" t="s">
        <v>40</v>
      </c>
      <c r="N32" s="264"/>
      <c r="O32" s="264"/>
      <c r="P32" s="265"/>
      <c r="Q32" s="30"/>
      <c r="R32" s="24"/>
      <c r="S32" s="1"/>
      <c r="T32" s="1"/>
      <c r="U32" s="1"/>
    </row>
    <row r="33" spans="2:29" ht="17.5" customHeight="1" x14ac:dyDescent="0.35">
      <c r="B33" s="87"/>
      <c r="C33" s="270"/>
      <c r="D33" s="270"/>
      <c r="E33" s="270"/>
      <c r="F33" s="169"/>
      <c r="G33" s="314"/>
      <c r="H33" s="315"/>
      <c r="I33" s="315"/>
      <c r="J33" s="313"/>
      <c r="K33" s="300"/>
      <c r="L33" s="30"/>
      <c r="M33" s="312" t="s">
        <v>167</v>
      </c>
      <c r="N33" s="268"/>
      <c r="O33" s="312" t="s">
        <v>166</v>
      </c>
      <c r="P33" s="268"/>
      <c r="Q33" s="30"/>
      <c r="R33" s="24"/>
      <c r="S33" s="1"/>
      <c r="T33" s="1"/>
      <c r="U33" s="1"/>
      <c r="AC33" s="25"/>
    </row>
    <row r="34" spans="2:29" s="45" customFormat="1" ht="14.25" customHeight="1" x14ac:dyDescent="0.35">
      <c r="B34" s="36"/>
      <c r="C34" s="167"/>
      <c r="D34" s="262"/>
      <c r="E34" s="262"/>
      <c r="F34" s="167"/>
      <c r="G34" s="86"/>
      <c r="H34" s="72"/>
      <c r="I34" s="175"/>
      <c r="J34" s="86"/>
      <c r="K34" s="72"/>
      <c r="L34" s="175"/>
      <c r="M34" s="76"/>
      <c r="N34" s="42" t="s">
        <v>1</v>
      </c>
      <c r="O34" s="69">
        <f>IF('Detail Ferkelerz. Wartestall'!AE52&gt;0,'Detail Ferkelerz. Wartestall'!AE52,O24/M24)</f>
        <v>0</v>
      </c>
      <c r="P34" s="42" t="s">
        <v>1</v>
      </c>
      <c r="Q34" s="30"/>
      <c r="R34" s="24"/>
      <c r="S34" s="223"/>
      <c r="T34" s="223"/>
      <c r="U34" s="223"/>
      <c r="AC34" s="46"/>
    </row>
    <row r="35" spans="2:29" s="45" customFormat="1" ht="14.25" customHeight="1" x14ac:dyDescent="0.35">
      <c r="B35" s="36"/>
      <c r="C35" s="30"/>
      <c r="D35" s="30"/>
      <c r="E35" s="30"/>
      <c r="F35" s="30"/>
      <c r="G35" s="21"/>
      <c r="H35" s="174"/>
      <c r="I35" s="174"/>
      <c r="J35" s="18"/>
      <c r="K35" s="18"/>
      <c r="L35" s="30"/>
      <c r="M35" s="30"/>
      <c r="N35" s="174"/>
      <c r="O35" s="30"/>
      <c r="P35" s="30"/>
      <c r="Q35" s="30"/>
      <c r="R35" s="24"/>
      <c r="S35" s="223"/>
      <c r="T35" s="223"/>
      <c r="U35" s="223"/>
      <c r="AC35" s="46"/>
    </row>
    <row r="36" spans="2:29" s="45" customFormat="1" ht="14.25" customHeight="1" x14ac:dyDescent="0.3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4.5" x14ac:dyDescent="0.35">
      <c r="B37" s="36"/>
      <c r="C37" s="105" t="s">
        <v>156</v>
      </c>
      <c r="D37" s="30"/>
      <c r="E37" s="30"/>
      <c r="F37" s="30"/>
      <c r="G37" s="30"/>
      <c r="H37" s="9"/>
      <c r="I37" s="9"/>
      <c r="J37" s="30"/>
      <c r="K37" s="30"/>
      <c r="L37" s="30"/>
      <c r="N37" s="30"/>
      <c r="O37" s="70">
        <f>T37</f>
        <v>0</v>
      </c>
      <c r="P37" s="38" t="s">
        <v>1</v>
      </c>
      <c r="Q37" s="30"/>
      <c r="R37" s="24"/>
      <c r="S37" s="1"/>
      <c r="T37" s="224">
        <f>MIN(J30,O30,J34,O34)</f>
        <v>0</v>
      </c>
      <c r="U37" s="224">
        <f>MIN(G30,M30,G34,M34)</f>
        <v>0</v>
      </c>
      <c r="V37" s="1"/>
      <c r="W37" s="1"/>
    </row>
    <row r="38" spans="2:29" ht="14.5" x14ac:dyDescent="0.35">
      <c r="B38" s="36"/>
      <c r="C38" s="105" t="s">
        <v>157</v>
      </c>
      <c r="D38" s="30"/>
      <c r="E38" s="30"/>
      <c r="F38" s="30"/>
      <c r="G38" s="30"/>
      <c r="H38" s="9"/>
      <c r="I38" s="9"/>
      <c r="J38" s="30"/>
      <c r="K38" s="30"/>
      <c r="L38" s="30"/>
      <c r="M38" s="30"/>
      <c r="N38" s="30"/>
      <c r="O38" s="71">
        <f>O37</f>
        <v>0</v>
      </c>
      <c r="P38" s="38" t="s">
        <v>1</v>
      </c>
      <c r="Q38" s="30"/>
      <c r="R38" s="24"/>
      <c r="S38" s="1"/>
      <c r="T38" s="1"/>
      <c r="U38" s="1"/>
      <c r="V38" s="1"/>
      <c r="W38" s="1"/>
    </row>
    <row r="39" spans="2:29" ht="14.5" x14ac:dyDescent="0.35">
      <c r="B39" s="36"/>
      <c r="C39" s="107" t="s">
        <v>175</v>
      </c>
      <c r="D39" s="30"/>
      <c r="E39" s="30"/>
      <c r="F39" s="30"/>
      <c r="G39" s="21"/>
      <c r="H39" s="30"/>
      <c r="I39" s="30"/>
      <c r="J39" s="30"/>
      <c r="K39" s="30"/>
      <c r="L39" s="30"/>
      <c r="M39" s="30"/>
      <c r="N39" s="30"/>
      <c r="O39" s="70" t="e">
        <f>Allgemeines!B11*Allgemeines!B8</f>
        <v>#DIV/0!</v>
      </c>
      <c r="P39" s="38" t="s">
        <v>1</v>
      </c>
      <c r="Q39" s="30"/>
      <c r="R39" s="24"/>
      <c r="S39" s="1"/>
      <c r="T39" s="1"/>
      <c r="U39" s="1"/>
      <c r="V39" s="1"/>
      <c r="W39" s="1"/>
    </row>
    <row r="40" spans="2:29" ht="14.5" x14ac:dyDescent="0.35">
      <c r="B40" s="36"/>
      <c r="C40" s="106" t="s">
        <v>159</v>
      </c>
      <c r="D40" s="30"/>
      <c r="E40" s="30"/>
      <c r="F40" s="30"/>
      <c r="G40" s="21"/>
      <c r="H40" s="174"/>
      <c r="I40" s="174"/>
      <c r="J40" s="18"/>
      <c r="K40" s="18"/>
      <c r="L40" s="30"/>
      <c r="M40" s="30"/>
      <c r="N40" s="174"/>
      <c r="O40" s="93" t="e">
        <f>(1-O39/O38)*100</f>
        <v>#DIV/0!</v>
      </c>
      <c r="P40" s="91" t="s">
        <v>110</v>
      </c>
      <c r="Q40" s="30"/>
      <c r="R40" s="24"/>
      <c r="S40" s="1"/>
      <c r="T40" s="1"/>
      <c r="U40" s="1"/>
      <c r="V40" s="1"/>
      <c r="W40" s="1"/>
    </row>
    <row r="41" spans="2:29" ht="13.5" customHeight="1" x14ac:dyDescent="0.3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35">
      <c r="B42" s="47" t="s">
        <v>10</v>
      </c>
      <c r="C42" s="29" t="s">
        <v>160</v>
      </c>
      <c r="D42" s="30"/>
      <c r="E42" s="30"/>
      <c r="F42" s="30"/>
      <c r="G42" s="30"/>
      <c r="H42" s="174"/>
      <c r="I42" s="174"/>
      <c r="J42" s="30"/>
      <c r="K42" s="30"/>
      <c r="L42" s="30"/>
      <c r="M42" s="30"/>
      <c r="N42" s="30"/>
      <c r="O42" s="90"/>
      <c r="P42" s="77"/>
      <c r="Q42" s="30"/>
      <c r="R42" s="24"/>
      <c r="S42" s="1"/>
      <c r="T42" s="1"/>
      <c r="U42" s="1"/>
      <c r="V42" s="1"/>
      <c r="W42" s="1"/>
    </row>
    <row r="43" spans="2:29" ht="13.5" customHeight="1" x14ac:dyDescent="0.35">
      <c r="B43" s="47"/>
      <c r="C43" s="88" t="s">
        <v>102</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3.5" customHeight="1" x14ac:dyDescent="0.3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35">
      <c r="B45" s="47" t="s">
        <v>11</v>
      </c>
      <c r="C45" s="29" t="s">
        <v>161</v>
      </c>
      <c r="D45" s="30"/>
      <c r="E45" s="30"/>
      <c r="F45" s="30"/>
      <c r="G45" s="30"/>
      <c r="H45" s="30"/>
      <c r="I45" s="30"/>
      <c r="J45" s="30"/>
      <c r="K45" s="30"/>
      <c r="L45" s="30"/>
      <c r="M45" s="30"/>
      <c r="N45" s="174"/>
      <c r="O45" s="239"/>
      <c r="P45" s="77"/>
      <c r="Q45" s="30"/>
      <c r="R45" s="24"/>
      <c r="S45" s="1"/>
      <c r="T45" s="252"/>
      <c r="U45" s="253"/>
      <c r="V45" s="1"/>
      <c r="W45" s="1"/>
    </row>
    <row r="46" spans="2:29" ht="13.5" customHeight="1" x14ac:dyDescent="0.35">
      <c r="B46" s="47"/>
      <c r="C46" s="88" t="s">
        <v>106</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3.5" customHeight="1" x14ac:dyDescent="0.3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35">
      <c r="B48" s="47" t="s">
        <v>12</v>
      </c>
      <c r="C48" s="29" t="s">
        <v>103</v>
      </c>
      <c r="D48" s="30"/>
      <c r="E48" s="30"/>
      <c r="F48" s="30"/>
      <c r="G48" s="30"/>
      <c r="H48" s="30"/>
      <c r="I48" s="30"/>
      <c r="J48" s="30"/>
      <c r="K48" s="30"/>
      <c r="L48" s="30"/>
      <c r="M48" s="30"/>
      <c r="N48" s="174"/>
      <c r="O48" s="239"/>
      <c r="P48" s="77"/>
      <c r="Q48" s="30"/>
      <c r="R48" s="24"/>
      <c r="S48" s="1"/>
      <c r="T48" s="1"/>
      <c r="U48" s="1"/>
      <c r="V48" s="1"/>
      <c r="W48" s="1"/>
    </row>
    <row r="49" spans="2:23" ht="13.5" customHeight="1" x14ac:dyDescent="0.35">
      <c r="B49" s="47"/>
      <c r="C49" s="88" t="s">
        <v>105</v>
      </c>
      <c r="D49" s="30"/>
      <c r="E49" s="30"/>
      <c r="F49" s="30"/>
      <c r="G49" s="30"/>
      <c r="H49" s="30"/>
      <c r="I49" s="30"/>
      <c r="J49" s="30"/>
      <c r="K49" s="30"/>
      <c r="L49" s="30"/>
      <c r="M49" s="30"/>
      <c r="N49" s="174"/>
      <c r="O49" s="3" t="str">
        <f>IF(S50=1,"",VLOOKUP(S50,$U$67:$V$69,2,FALSE))</f>
        <v/>
      </c>
      <c r="P49" s="78"/>
      <c r="Q49" s="30"/>
      <c r="R49" s="24"/>
      <c r="S49" s="1"/>
      <c r="T49" s="1"/>
      <c r="U49" s="1"/>
      <c r="V49" s="1"/>
      <c r="W49" s="1"/>
    </row>
    <row r="50" spans="2:23" ht="13.5" customHeight="1" x14ac:dyDescent="0.35">
      <c r="B50" s="36"/>
      <c r="C50" s="30"/>
      <c r="D50" s="30"/>
      <c r="E50" s="30"/>
      <c r="F50" s="30"/>
      <c r="G50" s="21"/>
      <c r="H50" s="174"/>
      <c r="I50" s="174"/>
      <c r="J50" s="18"/>
      <c r="K50" s="18"/>
      <c r="L50" s="30"/>
      <c r="M50" s="30"/>
      <c r="N50" s="174"/>
      <c r="O50" s="226"/>
      <c r="P50" s="31"/>
      <c r="Q50" s="30"/>
      <c r="R50" s="24"/>
      <c r="S50" s="1">
        <v>1</v>
      </c>
      <c r="T50" s="226"/>
      <c r="U50" s="1"/>
      <c r="V50" s="1"/>
      <c r="W50" s="1"/>
    </row>
    <row r="51" spans="2:23" s="108" customFormat="1" ht="15" customHeight="1" x14ac:dyDescent="0.35">
      <c r="B51" s="47" t="s">
        <v>13</v>
      </c>
      <c r="C51" s="29" t="s">
        <v>177</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3.5" customHeight="1" x14ac:dyDescent="0.35">
      <c r="B52" s="113"/>
      <c r="C52" s="114" t="s">
        <v>178</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3.5" customHeight="1" x14ac:dyDescent="0.35">
      <c r="B53" s="113"/>
      <c r="C53" s="114" t="s">
        <v>179</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3.5" customHeight="1" x14ac:dyDescent="0.35">
      <c r="B54" s="113"/>
      <c r="C54" s="114" t="s">
        <v>180</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3.5" customHeight="1" x14ac:dyDescent="0.35">
      <c r="B55" s="113"/>
      <c r="C55" s="114" t="s">
        <v>181</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3.5" customHeight="1" x14ac:dyDescent="0.35">
      <c r="B56" s="113"/>
      <c r="C56" s="114" t="s">
        <v>182</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3.5" customHeight="1" x14ac:dyDescent="0.35">
      <c r="B57" s="113"/>
      <c r="C57" s="114" t="s">
        <v>183</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3.5" customHeight="1" x14ac:dyDescent="0.35">
      <c r="B58" s="113"/>
      <c r="C58" s="114" t="s">
        <v>184</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3.5" customHeight="1" x14ac:dyDescent="0.35">
      <c r="B59" s="113"/>
      <c r="C59" s="114" t="s">
        <v>29</v>
      </c>
      <c r="D59" s="109"/>
      <c r="E59" s="275"/>
      <c r="F59" s="275"/>
      <c r="G59" s="275"/>
      <c r="H59" s="275"/>
      <c r="I59" s="275"/>
      <c r="J59" s="275"/>
      <c r="K59" s="275"/>
      <c r="L59" s="275"/>
      <c r="M59" s="275"/>
      <c r="N59" s="109"/>
      <c r="O59" s="115" t="str">
        <f t="shared" si="0"/>
        <v>ja</v>
      </c>
      <c r="P59" s="116"/>
      <c r="Q59" s="109"/>
      <c r="R59" s="112"/>
      <c r="S59" s="117">
        <v>2</v>
      </c>
      <c r="T59" s="229"/>
      <c r="U59" s="228"/>
      <c r="V59" s="117"/>
      <c r="W59" s="117"/>
    </row>
    <row r="60" spans="2:23" s="108" customFormat="1" ht="13.5" customHeight="1" x14ac:dyDescent="0.35">
      <c r="B60" s="113"/>
      <c r="C60" s="114"/>
      <c r="D60" s="109"/>
      <c r="E60" s="276"/>
      <c r="F60" s="276"/>
      <c r="G60" s="276"/>
      <c r="H60" s="276"/>
      <c r="I60" s="276"/>
      <c r="J60" s="276"/>
      <c r="K60" s="276"/>
      <c r="L60" s="276"/>
      <c r="M60" s="276"/>
      <c r="N60" s="109"/>
      <c r="O60" s="118"/>
      <c r="P60" s="119"/>
      <c r="Q60" s="109"/>
      <c r="R60" s="112"/>
      <c r="S60" s="117"/>
      <c r="T60" s="228"/>
      <c r="U60" s="228"/>
      <c r="V60" s="117"/>
      <c r="W60" s="117"/>
    </row>
    <row r="61" spans="2:23" s="108" customFormat="1" ht="13.5" customHeight="1" x14ac:dyDescent="0.35">
      <c r="B61" s="113"/>
      <c r="C61" s="114"/>
      <c r="D61" s="109"/>
      <c r="E61" s="109"/>
      <c r="F61" s="109"/>
      <c r="G61" s="120"/>
      <c r="H61" s="110"/>
      <c r="I61" s="110"/>
      <c r="J61" s="121"/>
      <c r="K61" s="121"/>
      <c r="L61" s="109"/>
      <c r="M61" s="109"/>
      <c r="N61" s="110"/>
      <c r="O61" s="118"/>
      <c r="P61" s="111"/>
      <c r="Q61" s="109"/>
      <c r="R61" s="112"/>
      <c r="S61" s="117"/>
      <c r="T61" s="229"/>
      <c r="U61" s="228"/>
      <c r="V61" s="117"/>
      <c r="W61" s="117"/>
    </row>
    <row r="62" spans="2:23" ht="15" customHeight="1" x14ac:dyDescent="0.35">
      <c r="B62" s="47" t="s">
        <v>16</v>
      </c>
      <c r="C62" s="29" t="s">
        <v>104</v>
      </c>
      <c r="D62" s="30"/>
      <c r="E62" s="30"/>
      <c r="F62" s="30"/>
      <c r="G62" s="30"/>
      <c r="H62" s="30"/>
      <c r="I62" s="30"/>
      <c r="J62" s="30"/>
      <c r="K62" s="30"/>
      <c r="L62" s="30"/>
      <c r="M62" s="30"/>
      <c r="N62" s="174"/>
      <c r="O62" s="226"/>
      <c r="P62" s="31"/>
      <c r="Q62" s="30"/>
      <c r="R62" s="24"/>
      <c r="S62" s="1"/>
      <c r="T62" s="1"/>
      <c r="U62" s="1"/>
      <c r="V62" s="1"/>
      <c r="W62" s="1"/>
    </row>
    <row r="63" spans="2:23" ht="13.5" customHeight="1" x14ac:dyDescent="0.35">
      <c r="B63" s="48"/>
      <c r="C63" s="88" t="s">
        <v>107</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3.5" customHeight="1" x14ac:dyDescent="0.35">
      <c r="B64" s="36"/>
      <c r="C64" s="88" t="s">
        <v>108</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3.5" customHeight="1" x14ac:dyDescent="0.35">
      <c r="B65" s="36"/>
      <c r="C65" s="88" t="s">
        <v>109</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3.5" customHeight="1" x14ac:dyDescent="0.35">
      <c r="B66" s="36"/>
      <c r="C66" s="167" t="s">
        <v>29</v>
      </c>
      <c r="D66" s="30"/>
      <c r="E66" s="301"/>
      <c r="F66" s="301"/>
      <c r="G66" s="301"/>
      <c r="H66" s="301"/>
      <c r="I66" s="301"/>
      <c r="J66" s="301"/>
      <c r="K66" s="301"/>
      <c r="L66" s="301"/>
      <c r="M66" s="301"/>
      <c r="N66" s="30"/>
      <c r="O66" s="3" t="str">
        <f>IF(S67=1,"",VLOOKUP(S67,$U$67:$V$69,2,FALSE))</f>
        <v/>
      </c>
      <c r="P66" s="78"/>
      <c r="Q66" s="30"/>
      <c r="R66" s="24"/>
      <c r="S66" s="1">
        <v>1</v>
      </c>
      <c r="T66" s="230"/>
      <c r="U66" s="1"/>
      <c r="V66" s="1"/>
      <c r="W66" s="1"/>
    </row>
    <row r="67" spans="2:23" ht="13.5" customHeight="1" x14ac:dyDescent="0.35">
      <c r="B67" s="36"/>
      <c r="C67" s="30"/>
      <c r="D67" s="30"/>
      <c r="E67" s="302"/>
      <c r="F67" s="302"/>
      <c r="G67" s="302"/>
      <c r="H67" s="302"/>
      <c r="I67" s="302"/>
      <c r="J67" s="302"/>
      <c r="K67" s="302"/>
      <c r="L67" s="302"/>
      <c r="M67" s="302"/>
      <c r="N67" s="174"/>
      <c r="O67" s="226"/>
      <c r="P67" s="31"/>
      <c r="Q67" s="30"/>
      <c r="R67" s="24"/>
      <c r="S67" s="1">
        <v>1</v>
      </c>
      <c r="T67" s="231"/>
      <c r="U67" s="232">
        <v>1</v>
      </c>
      <c r="V67" s="233"/>
      <c r="W67" s="1"/>
    </row>
    <row r="68" spans="2:23" ht="15" customHeight="1" x14ac:dyDescent="0.35">
      <c r="B68" s="47" t="s">
        <v>176</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3.5" customHeight="1" x14ac:dyDescent="0.3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3.5" customHeight="1" x14ac:dyDescent="0.3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3.5" customHeight="1" x14ac:dyDescent="0.3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3.5" customHeight="1" x14ac:dyDescent="0.3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35">
      <c r="B73" s="49"/>
      <c r="C73" s="50"/>
      <c r="D73" s="50"/>
      <c r="E73" s="50"/>
      <c r="F73" s="50"/>
      <c r="G73" s="50"/>
      <c r="H73" s="50"/>
      <c r="I73" s="50"/>
      <c r="J73" s="50"/>
      <c r="K73" s="50"/>
      <c r="L73" s="50"/>
      <c r="M73" s="50"/>
      <c r="N73" s="50"/>
      <c r="O73" s="50"/>
      <c r="P73" s="50"/>
      <c r="Q73" s="50"/>
      <c r="R73" s="51"/>
      <c r="S73" s="1"/>
      <c r="T73" s="1"/>
      <c r="U73" s="1"/>
      <c r="V73" s="1"/>
      <c r="W73" s="1"/>
    </row>
    <row r="74" spans="2:23" ht="13.5" customHeight="1" x14ac:dyDescent="0.3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35">
      <c r="B75" s="52"/>
      <c r="C75" s="154" t="s">
        <v>200</v>
      </c>
      <c r="D75" s="57"/>
      <c r="E75" s="56"/>
      <c r="F75" s="56"/>
      <c r="G75" s="56"/>
      <c r="H75" s="56"/>
      <c r="I75" s="56"/>
      <c r="J75" s="56"/>
      <c r="K75" s="56"/>
      <c r="L75" s="56"/>
      <c r="M75" s="56"/>
      <c r="N75" s="58"/>
      <c r="O75" s="4"/>
      <c r="P75" s="55"/>
      <c r="Q75" s="55"/>
      <c r="R75" s="59"/>
      <c r="S75" s="1"/>
      <c r="T75" s="1"/>
      <c r="U75" s="1"/>
      <c r="V75" s="1"/>
      <c r="W75" s="1"/>
    </row>
    <row r="76" spans="2:23" ht="15" customHeight="1" x14ac:dyDescent="0.3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35">
      <c r="B77" s="52"/>
      <c r="C77" s="155" t="s">
        <v>202</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35">
      <c r="B78" s="52"/>
      <c r="C78" s="56"/>
      <c r="D78" s="56"/>
      <c r="E78" s="56"/>
      <c r="F78" s="56"/>
      <c r="G78" s="56"/>
      <c r="H78" s="56"/>
      <c r="I78" s="56"/>
      <c r="J78" s="56"/>
      <c r="K78" s="56"/>
      <c r="L78" s="56"/>
      <c r="M78" s="56"/>
      <c r="N78" s="56"/>
      <c r="O78" s="60"/>
      <c r="P78" s="55"/>
      <c r="Q78" s="55"/>
      <c r="R78" s="51"/>
    </row>
    <row r="79" spans="2:23" ht="15" customHeight="1" x14ac:dyDescent="0.35">
      <c r="B79" s="52"/>
      <c r="C79" s="259" t="s">
        <v>201</v>
      </c>
      <c r="D79" s="260"/>
      <c r="E79" s="260"/>
      <c r="F79" s="260"/>
      <c r="G79" s="260"/>
      <c r="H79" s="260"/>
      <c r="I79" s="260"/>
      <c r="J79" s="260"/>
      <c r="K79" s="260"/>
      <c r="L79" s="260"/>
      <c r="M79" s="260"/>
      <c r="N79" s="261"/>
      <c r="O79" s="3"/>
      <c r="P79" s="61"/>
      <c r="Q79" s="55"/>
      <c r="R79" s="59"/>
    </row>
    <row r="80" spans="2:23" ht="15" customHeight="1" thickBot="1" x14ac:dyDescent="0.4">
      <c r="B80" s="62"/>
      <c r="C80" s="63"/>
      <c r="D80" s="63"/>
      <c r="E80" s="63"/>
      <c r="F80" s="63"/>
      <c r="G80" s="63"/>
      <c r="H80" s="63"/>
      <c r="I80" s="63"/>
      <c r="J80" s="63"/>
      <c r="K80" s="63"/>
      <c r="L80" s="63"/>
      <c r="M80" s="63"/>
      <c r="N80" s="63"/>
      <c r="O80" s="64"/>
      <c r="P80" s="64"/>
      <c r="Q80" s="65"/>
      <c r="R80" s="66"/>
    </row>
    <row r="81" spans="15:18" ht="15" customHeight="1" x14ac:dyDescent="0.35"/>
    <row r="82" spans="15:18" ht="15" customHeight="1" x14ac:dyDescent="0.35">
      <c r="O82" s="271"/>
      <c r="P82" s="271"/>
      <c r="Q82" s="271"/>
      <c r="R82" s="271"/>
    </row>
    <row r="85" spans="15:18" ht="15" customHeight="1" x14ac:dyDescent="0.35"/>
    <row r="86" spans="15:18" ht="15" customHeight="1" x14ac:dyDescent="0.35"/>
    <row r="87" spans="15:18" ht="15" customHeight="1" x14ac:dyDescent="0.35"/>
    <row r="88" spans="15:18" ht="8.9" customHeight="1" x14ac:dyDescent="0.35"/>
    <row r="89" spans="15:18" ht="6.75" customHeight="1" x14ac:dyDescent="0.35"/>
    <row r="91" spans="15:18" ht="14.25" customHeight="1" x14ac:dyDescent="0.35"/>
    <row r="92" spans="15:18" ht="6.75" customHeight="1" x14ac:dyDescent="0.35"/>
    <row r="93" spans="15:18" ht="14.25" customHeight="1" x14ac:dyDescent="0.35"/>
    <row r="94" spans="15:18" ht="6.75" customHeight="1" x14ac:dyDescent="0.35"/>
    <row r="95" spans="15:18" ht="14.25" customHeight="1" x14ac:dyDescent="0.35"/>
    <row r="96" spans="15:18" ht="6.75" customHeight="1" x14ac:dyDescent="0.35"/>
    <row r="97" ht="11.15" customHeight="1" x14ac:dyDescent="0.35"/>
  </sheetData>
  <sheetProtection algorithmName="SHA-512" hashValue="XS38lfUs55arTmcGT4c7ILxUFwhFiBJxzGymfQL+KIAsvL5285HCvtmHDKiy6zQHE6B6M+nTZsEJxfaDgk0shA==" saltValue="hEsvbM+jDuBoKQyOabq65Q==" spinCount="100000" sheet="1" objects="1" scenarios="1"/>
  <mergeCells count="51">
    <mergeCell ref="R6:R8"/>
    <mergeCell ref="H7:P7"/>
    <mergeCell ref="H9:P9"/>
    <mergeCell ref="B11:H11"/>
    <mergeCell ref="M15:N15"/>
    <mergeCell ref="O15:P15"/>
    <mergeCell ref="C16:K16"/>
    <mergeCell ref="C18:E18"/>
    <mergeCell ref="G18:K18"/>
    <mergeCell ref="M18:P18"/>
    <mergeCell ref="C19:E19"/>
    <mergeCell ref="G19:H19"/>
    <mergeCell ref="M19:N19"/>
    <mergeCell ref="J29:K29"/>
    <mergeCell ref="M29:N29"/>
    <mergeCell ref="O29:P29"/>
    <mergeCell ref="D30:E30"/>
    <mergeCell ref="D20:E20"/>
    <mergeCell ref="C22:E22"/>
    <mergeCell ref="M22:P22"/>
    <mergeCell ref="C23:E23"/>
    <mergeCell ref="G23:H23"/>
    <mergeCell ref="M23:N23"/>
    <mergeCell ref="G22:J22"/>
    <mergeCell ref="E67:M67"/>
    <mergeCell ref="C79:N79"/>
    <mergeCell ref="O82:R82"/>
    <mergeCell ref="C33:E33"/>
    <mergeCell ref="J33:K33"/>
    <mergeCell ref="M33:N33"/>
    <mergeCell ref="O33:P33"/>
    <mergeCell ref="D34:E34"/>
    <mergeCell ref="G33:I33"/>
    <mergeCell ref="E59:M59"/>
    <mergeCell ref="E60:M60"/>
    <mergeCell ref="E2:Q2"/>
    <mergeCell ref="B3:Q3"/>
    <mergeCell ref="D4:Q4"/>
    <mergeCell ref="B5:Q5"/>
    <mergeCell ref="E66:M66"/>
    <mergeCell ref="C32:E32"/>
    <mergeCell ref="G32:K32"/>
    <mergeCell ref="M32:P32"/>
    <mergeCell ref="D24:E24"/>
    <mergeCell ref="G27:K27"/>
    <mergeCell ref="M27:P27"/>
    <mergeCell ref="G28:H28"/>
    <mergeCell ref="J28:K28"/>
    <mergeCell ref="M28:N28"/>
    <mergeCell ref="O28:P28"/>
    <mergeCell ref="G29:H29"/>
  </mergeCells>
  <conditionalFormatting sqref="O40">
    <cfRule type="cellIs" dxfId="0"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4 G30">
      <formula1>J30</formula1>
    </dataValidation>
    <dataValidation type="whole" operator="lessThanOrEqual" allowBlank="1" showInputMessage="1" showErrorMessage="1" sqref="M30 M34">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2" fitToWidth="2" fitToHeight="2" orientation="portrait" r:id="rId1"/>
  <headerFooter>
    <oddFooter>&amp;L&amp;"Arial,Standard"&amp;10Ministerium für Ernährung, Ländlichen Raum und Verbraucherschutz&amp;R&amp;"Arial,Standard"&amp;10FAKT II G5 - Version 1, 17.11.2022</oddFooter>
  </headerFooter>
  <rowBreaks count="1" manualBreakCount="1">
    <brk id="8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Drop Down 2">
              <controlPr locked="0" defaultSize="0" print="0" autoLine="0" autoPict="0">
                <anchor moveWithCells="1">
                  <from>
                    <xdr:col>14</xdr:col>
                    <xdr:colOff>0</xdr:colOff>
                    <xdr:row>44</xdr:row>
                    <xdr:rowOff>190500</xdr:rowOff>
                  </from>
                  <to>
                    <xdr:col>15</xdr:col>
                    <xdr:colOff>0</xdr:colOff>
                    <xdr:row>46</xdr:row>
                    <xdr:rowOff>12700</xdr:rowOff>
                  </to>
                </anchor>
              </controlPr>
            </control>
          </mc:Choice>
        </mc:AlternateContent>
        <mc:AlternateContent xmlns:mc="http://schemas.openxmlformats.org/markup-compatibility/2006">
          <mc:Choice Requires="x14">
            <control shapeId="20483" r:id="rId5" name="Drop Down 3">
              <controlPr locked="0" defaultSize="0" print="0" autoLine="0" autoPict="0">
                <anchor moveWithCells="1">
                  <from>
                    <xdr:col>14</xdr:col>
                    <xdr:colOff>0</xdr:colOff>
                    <xdr:row>62</xdr:row>
                    <xdr:rowOff>0</xdr:rowOff>
                  </from>
                  <to>
                    <xdr:col>15</xdr:col>
                    <xdr:colOff>0</xdr:colOff>
                    <xdr:row>63</xdr:row>
                    <xdr:rowOff>12700</xdr:rowOff>
                  </to>
                </anchor>
              </controlPr>
            </control>
          </mc:Choice>
        </mc:AlternateContent>
        <mc:AlternateContent xmlns:mc="http://schemas.openxmlformats.org/markup-compatibility/2006">
          <mc:Choice Requires="x14">
            <control shapeId="20484" r:id="rId6" name="Drop Down 4">
              <controlPr locked="0" defaultSize="0" print="0" autoLine="0" autoPict="0">
                <anchor moveWithCells="1">
                  <from>
                    <xdr:col>14</xdr:col>
                    <xdr:colOff>0</xdr:colOff>
                    <xdr:row>63</xdr:row>
                    <xdr:rowOff>0</xdr:rowOff>
                  </from>
                  <to>
                    <xdr:col>15</xdr:col>
                    <xdr:colOff>0</xdr:colOff>
                    <xdr:row>64</xdr:row>
                    <xdr:rowOff>12700</xdr:rowOff>
                  </to>
                </anchor>
              </controlPr>
            </control>
          </mc:Choice>
        </mc:AlternateContent>
        <mc:AlternateContent xmlns:mc="http://schemas.openxmlformats.org/markup-compatibility/2006">
          <mc:Choice Requires="x14">
            <control shapeId="20485" r:id="rId7" name="Drop Down 5">
              <controlPr locked="0" defaultSize="0" print="0" autoLine="0" autoPict="0">
                <anchor moveWithCells="1">
                  <from>
                    <xdr:col>14</xdr:col>
                    <xdr:colOff>0</xdr:colOff>
                    <xdr:row>64</xdr:row>
                    <xdr:rowOff>0</xdr:rowOff>
                  </from>
                  <to>
                    <xdr:col>15</xdr:col>
                    <xdr:colOff>0</xdr:colOff>
                    <xdr:row>65</xdr:row>
                    <xdr:rowOff>12700</xdr:rowOff>
                  </to>
                </anchor>
              </controlPr>
            </control>
          </mc:Choice>
        </mc:AlternateContent>
        <mc:AlternateContent xmlns:mc="http://schemas.openxmlformats.org/markup-compatibility/2006">
          <mc:Choice Requires="x14">
            <control shapeId="20486" r:id="rId8" name="Drop Down 6">
              <controlPr locked="0" defaultSize="0" print="0" autoLine="0" autoPict="0">
                <anchor moveWithCells="1">
                  <from>
                    <xdr:col>14</xdr:col>
                    <xdr:colOff>0</xdr:colOff>
                    <xdr:row>65</xdr:row>
                    <xdr:rowOff>0</xdr:rowOff>
                  </from>
                  <to>
                    <xdr:col>15</xdr:col>
                    <xdr:colOff>0</xdr:colOff>
                    <xdr:row>66</xdr:row>
                    <xdr:rowOff>12700</xdr:rowOff>
                  </to>
                </anchor>
              </controlPr>
            </control>
          </mc:Choice>
        </mc:AlternateContent>
        <mc:AlternateContent xmlns:mc="http://schemas.openxmlformats.org/markup-compatibility/2006">
          <mc:Choice Requires="x14">
            <control shapeId="20490" r:id="rId9" name="Drop Down 10">
              <controlPr locked="0" defaultSize="0" print="0" autoLine="0" autoPict="0">
                <anchor moveWithCells="1">
                  <from>
                    <xdr:col>14</xdr:col>
                    <xdr:colOff>0</xdr:colOff>
                    <xdr:row>68</xdr:row>
                    <xdr:rowOff>0</xdr:rowOff>
                  </from>
                  <to>
                    <xdr:col>15</xdr:col>
                    <xdr:colOff>0</xdr:colOff>
                    <xdr:row>69</xdr:row>
                    <xdr:rowOff>12700</xdr:rowOff>
                  </to>
                </anchor>
              </controlPr>
            </control>
          </mc:Choice>
        </mc:AlternateContent>
        <mc:AlternateContent xmlns:mc="http://schemas.openxmlformats.org/markup-compatibility/2006">
          <mc:Choice Requires="x14">
            <control shapeId="20491" r:id="rId10" name="Drop Down 11">
              <controlPr locked="0" defaultSize="0" print="0" autoLine="0" autoPict="0">
                <anchor moveWithCells="1">
                  <from>
                    <xdr:col>14</xdr:col>
                    <xdr:colOff>0</xdr:colOff>
                    <xdr:row>69</xdr:row>
                    <xdr:rowOff>0</xdr:rowOff>
                  </from>
                  <to>
                    <xdr:col>15</xdr:col>
                    <xdr:colOff>0</xdr:colOff>
                    <xdr:row>70</xdr:row>
                    <xdr:rowOff>12700</xdr:rowOff>
                  </to>
                </anchor>
              </controlPr>
            </control>
          </mc:Choice>
        </mc:AlternateContent>
        <mc:AlternateContent xmlns:mc="http://schemas.openxmlformats.org/markup-compatibility/2006">
          <mc:Choice Requires="x14">
            <control shapeId="20492" r:id="rId11" name="Drop Down 12">
              <controlPr locked="0" defaultSize="0" print="0" autoLine="0" autoPict="0">
                <anchor moveWithCells="1">
                  <from>
                    <xdr:col>14</xdr:col>
                    <xdr:colOff>0</xdr:colOff>
                    <xdr:row>70</xdr:row>
                    <xdr:rowOff>0</xdr:rowOff>
                  </from>
                  <to>
                    <xdr:col>15</xdr:col>
                    <xdr:colOff>0</xdr:colOff>
                    <xdr:row>71</xdr:row>
                    <xdr:rowOff>12700</xdr:rowOff>
                  </to>
                </anchor>
              </controlPr>
            </control>
          </mc:Choice>
        </mc:AlternateContent>
        <mc:AlternateContent xmlns:mc="http://schemas.openxmlformats.org/markup-compatibility/2006">
          <mc:Choice Requires="x14">
            <control shapeId="20493" r:id="rId12" name="Drop Down 13">
              <controlPr locked="0" defaultSize="0" print="0" autoLine="0" autoPict="0">
                <anchor moveWithCells="1">
                  <from>
                    <xdr:col>14</xdr:col>
                    <xdr:colOff>0</xdr:colOff>
                    <xdr:row>42</xdr:row>
                    <xdr:rowOff>0</xdr:rowOff>
                  </from>
                  <to>
                    <xdr:col>15</xdr:col>
                    <xdr:colOff>0</xdr:colOff>
                    <xdr:row>43</xdr:row>
                    <xdr:rowOff>12700</xdr:rowOff>
                  </to>
                </anchor>
              </controlPr>
            </control>
          </mc:Choice>
        </mc:AlternateContent>
        <mc:AlternateContent xmlns:mc="http://schemas.openxmlformats.org/markup-compatibility/2006">
          <mc:Choice Requires="x14">
            <control shapeId="20494" r:id="rId13" name="Drop Down 14">
              <controlPr locked="0" defaultSize="0" print="0" autoLine="0" autoPict="0">
                <anchor moveWithCells="1">
                  <from>
                    <xdr:col>14</xdr:col>
                    <xdr:colOff>0</xdr:colOff>
                    <xdr:row>48</xdr:row>
                    <xdr:rowOff>0</xdr:rowOff>
                  </from>
                  <to>
                    <xdr:col>15</xdr:col>
                    <xdr:colOff>0</xdr:colOff>
                    <xdr:row>49</xdr:row>
                    <xdr:rowOff>12700</xdr:rowOff>
                  </to>
                </anchor>
              </controlPr>
            </control>
          </mc:Choice>
        </mc:AlternateContent>
        <mc:AlternateContent xmlns:mc="http://schemas.openxmlformats.org/markup-compatibility/2006">
          <mc:Choice Requires="x14">
            <control shapeId="20519" r:id="rId14" name="Drop Down 39">
              <controlPr locked="0" defaultSize="0" print="0" autoLine="0" autoPict="0">
                <anchor moveWithCells="1">
                  <from>
                    <xdr:col>14</xdr:col>
                    <xdr:colOff>0</xdr:colOff>
                    <xdr:row>50</xdr:row>
                    <xdr:rowOff>171450</xdr:rowOff>
                  </from>
                  <to>
                    <xdr:col>15</xdr:col>
                    <xdr:colOff>0</xdr:colOff>
                    <xdr:row>51</xdr:row>
                    <xdr:rowOff>165100</xdr:rowOff>
                  </to>
                </anchor>
              </controlPr>
            </control>
          </mc:Choice>
        </mc:AlternateContent>
        <mc:AlternateContent xmlns:mc="http://schemas.openxmlformats.org/markup-compatibility/2006">
          <mc:Choice Requires="x14">
            <control shapeId="20520" r:id="rId15" name="Drop Down 40">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1" r:id="rId16" name="Drop Down 41">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2" r:id="rId17" name="Drop Down 42">
              <controlPr locked="0" defaultSize="0" print="0" autoLine="0" autoPict="0">
                <anchor moveWithCells="1">
                  <from>
                    <xdr:col>14</xdr:col>
                    <xdr:colOff>0</xdr:colOff>
                    <xdr:row>53</xdr:row>
                    <xdr:rowOff>0</xdr:rowOff>
                  </from>
                  <to>
                    <xdr:col>15</xdr:col>
                    <xdr:colOff>0</xdr:colOff>
                    <xdr:row>54</xdr:row>
                    <xdr:rowOff>19050</xdr:rowOff>
                  </to>
                </anchor>
              </controlPr>
            </control>
          </mc:Choice>
        </mc:AlternateContent>
        <mc:AlternateContent xmlns:mc="http://schemas.openxmlformats.org/markup-compatibility/2006">
          <mc:Choice Requires="x14">
            <control shapeId="20523" r:id="rId18" name="Drop Down 43">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4" r:id="rId19" name="Drop Down 44">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5" r:id="rId20" name="Drop Down 45">
              <controlPr locked="0" defaultSize="0" print="0" autoLine="0" autoPict="0">
                <anchor moveWithCells="1">
                  <from>
                    <xdr:col>14</xdr:col>
                    <xdr:colOff>0</xdr:colOff>
                    <xdr:row>55</xdr:row>
                    <xdr:rowOff>0</xdr:rowOff>
                  </from>
                  <to>
                    <xdr:col>15</xdr:col>
                    <xdr:colOff>0</xdr:colOff>
                    <xdr:row>56</xdr:row>
                    <xdr:rowOff>19050</xdr:rowOff>
                  </to>
                </anchor>
              </controlPr>
            </control>
          </mc:Choice>
        </mc:AlternateContent>
        <mc:AlternateContent xmlns:mc="http://schemas.openxmlformats.org/markup-compatibility/2006">
          <mc:Choice Requires="x14">
            <control shapeId="20526" r:id="rId21" name="Drop Down 46">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7" r:id="rId22" name="Drop Down 47">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8" r:id="rId23" name="Drop Down 48">
              <controlPr locked="0" defaultSize="0" print="0" autoLine="0" autoPict="0">
                <anchor moveWithCells="1">
                  <from>
                    <xdr:col>14</xdr:col>
                    <xdr:colOff>0</xdr:colOff>
                    <xdr:row>58</xdr:row>
                    <xdr:rowOff>0</xdr:rowOff>
                  </from>
                  <to>
                    <xdr:col>15</xdr:col>
                    <xdr:colOff>0</xdr:colOff>
                    <xdr:row>59</xdr:row>
                    <xdr:rowOff>12700</xdr:rowOff>
                  </to>
                </anchor>
              </controlPr>
            </control>
          </mc:Choice>
        </mc:AlternateContent>
        <mc:AlternateContent xmlns:mc="http://schemas.openxmlformats.org/markup-compatibility/2006">
          <mc:Choice Requires="x14">
            <control shapeId="20529" r:id="rId24" name="Drop Down 49">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0" r:id="rId25" name="Drop Down 50">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1" r:id="rId26" name="Drop Down 51">
              <controlPr locked="0" defaultSize="0" print="0" autoLine="0" autoPict="0">
                <anchor moveWithCells="1">
                  <from>
                    <xdr:col>13</xdr:col>
                    <xdr:colOff>412750</xdr:colOff>
                    <xdr:row>51</xdr:row>
                    <xdr:rowOff>152400</xdr:rowOff>
                  </from>
                  <to>
                    <xdr:col>15</xdr:col>
                    <xdr:colOff>0</xdr:colOff>
                    <xdr:row>52</xdr:row>
                    <xdr:rowOff>165100</xdr:rowOff>
                  </to>
                </anchor>
              </controlPr>
            </control>
          </mc:Choice>
        </mc:AlternateContent>
        <mc:AlternateContent xmlns:mc="http://schemas.openxmlformats.org/markup-compatibility/2006">
          <mc:Choice Requires="x14">
            <control shapeId="20532" r:id="rId27" name="Drop Down 52">
              <controlPr locked="0" defaultSize="0" print="0" autoLine="0" autoPict="0">
                <anchor moveWithCells="1">
                  <from>
                    <xdr:col>14</xdr:col>
                    <xdr:colOff>0</xdr:colOff>
                    <xdr:row>52</xdr:row>
                    <xdr:rowOff>152400</xdr:rowOff>
                  </from>
                  <to>
                    <xdr:col>15</xdr:col>
                    <xdr:colOff>0</xdr:colOff>
                    <xdr:row>53</xdr:row>
                    <xdr:rowOff>165100</xdr:rowOff>
                  </to>
                </anchor>
              </controlPr>
            </control>
          </mc:Choice>
        </mc:AlternateContent>
        <mc:AlternateContent xmlns:mc="http://schemas.openxmlformats.org/markup-compatibility/2006">
          <mc:Choice Requires="x14">
            <control shapeId="20533" r:id="rId28" name="Drop Down 53">
              <controlPr locked="0" defaultSize="0" print="0" autoLine="0" autoPict="0">
                <anchor moveWithCells="1">
                  <from>
                    <xdr:col>14</xdr:col>
                    <xdr:colOff>0</xdr:colOff>
                    <xdr:row>53</xdr:row>
                    <xdr:rowOff>152400</xdr:rowOff>
                  </from>
                  <to>
                    <xdr:col>15</xdr:col>
                    <xdr:colOff>0</xdr:colOff>
                    <xdr:row>54</xdr:row>
                    <xdr:rowOff>165100</xdr:rowOff>
                  </to>
                </anchor>
              </controlPr>
            </control>
          </mc:Choice>
        </mc:AlternateContent>
        <mc:AlternateContent xmlns:mc="http://schemas.openxmlformats.org/markup-compatibility/2006">
          <mc:Choice Requires="x14">
            <control shapeId="20534" r:id="rId29" name="Drop Down 54">
              <controlPr locked="0" defaultSize="0" print="0" autoLine="0" autoPict="0">
                <anchor moveWithCells="1">
                  <from>
                    <xdr:col>14</xdr:col>
                    <xdr:colOff>0</xdr:colOff>
                    <xdr:row>54</xdr:row>
                    <xdr:rowOff>152400</xdr:rowOff>
                  </from>
                  <to>
                    <xdr:col>15</xdr:col>
                    <xdr:colOff>0</xdr:colOff>
                    <xdr:row>55</xdr:row>
                    <xdr:rowOff>165100</xdr:rowOff>
                  </to>
                </anchor>
              </controlPr>
            </control>
          </mc:Choice>
        </mc:AlternateContent>
        <mc:AlternateContent xmlns:mc="http://schemas.openxmlformats.org/markup-compatibility/2006">
          <mc:Choice Requires="x14">
            <control shapeId="20535" r:id="rId30" name="Drop Down 55">
              <controlPr locked="0" defaultSize="0" print="0" autoLine="0" autoPict="0">
                <anchor moveWithCells="1">
                  <from>
                    <xdr:col>14</xdr:col>
                    <xdr:colOff>0</xdr:colOff>
                    <xdr:row>55</xdr:row>
                    <xdr:rowOff>152400</xdr:rowOff>
                  </from>
                  <to>
                    <xdr:col>15</xdr:col>
                    <xdr:colOff>0</xdr:colOff>
                    <xdr:row>56</xdr:row>
                    <xdr:rowOff>165100</xdr:rowOff>
                  </to>
                </anchor>
              </controlPr>
            </control>
          </mc:Choice>
        </mc:AlternateContent>
        <mc:AlternateContent xmlns:mc="http://schemas.openxmlformats.org/markup-compatibility/2006">
          <mc:Choice Requires="x14">
            <control shapeId="20536" r:id="rId31" name="Drop Down 56">
              <controlPr locked="0" defaultSize="0" print="0" autoLine="0" autoPict="0">
                <anchor moveWithCells="1">
                  <from>
                    <xdr:col>14</xdr:col>
                    <xdr:colOff>0</xdr:colOff>
                    <xdr:row>56</xdr:row>
                    <xdr:rowOff>152400</xdr:rowOff>
                  </from>
                  <to>
                    <xdr:col>15</xdr:col>
                    <xdr:colOff>0</xdr:colOff>
                    <xdr:row>57</xdr:row>
                    <xdr:rowOff>165100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AQ76"/>
  <sheetViews>
    <sheetView showGridLines="0" topLeftCell="A8" zoomScaleNormal="100" zoomScaleSheetLayoutView="85" workbookViewId="0">
      <selection activeCell="AC8" activeCellId="5" sqref="C8:E51 G8:G51 O8:P51 R8:R51 Z8:AA51 AC8:AC51"/>
    </sheetView>
  </sheetViews>
  <sheetFormatPr baseColWidth="10" defaultColWidth="11.453125" defaultRowHeight="14" x14ac:dyDescent="0.3"/>
  <cols>
    <col min="1" max="1" width="2.1796875" style="176" bestFit="1" customWidth="1"/>
    <col min="2" max="2" width="7.7265625" style="176" customWidth="1"/>
    <col min="3" max="3" width="10.7265625" style="217" customWidth="1"/>
    <col min="4" max="5" width="10.7265625" style="176" customWidth="1"/>
    <col min="6" max="7" width="14.7265625" style="176" customWidth="1"/>
    <col min="8" max="8" width="16" style="176" customWidth="1"/>
    <col min="9" max="9" width="10.7265625" style="176" customWidth="1"/>
    <col min="10" max="10" width="4.7265625" style="176" customWidth="1"/>
    <col min="11" max="11" width="10.1796875" style="128" hidden="1" customWidth="1"/>
    <col min="12" max="12" width="9.81640625" style="128" hidden="1" customWidth="1"/>
    <col min="13" max="13" width="9.7265625" style="176" customWidth="1"/>
    <col min="14" max="14" width="7.7265625" style="176" customWidth="1"/>
    <col min="15" max="18" width="15.7265625" style="176" customWidth="1"/>
    <col min="19" max="19" width="16" style="176" customWidth="1"/>
    <col min="20" max="20" width="10.7265625" style="176" customWidth="1"/>
    <col min="21" max="21" width="4.7265625" style="176" customWidth="1"/>
    <col min="22" max="22" width="10.1796875" style="128" hidden="1" customWidth="1"/>
    <col min="23" max="23" width="9.81640625" style="128" hidden="1" customWidth="1"/>
    <col min="24" max="24" width="9.7265625" style="180" customWidth="1"/>
    <col min="25" max="25" width="7.7265625" style="176" customWidth="1"/>
    <col min="26" max="29" width="15.7265625" style="176" customWidth="1"/>
    <col min="30" max="30" width="16" style="176" customWidth="1"/>
    <col min="31" max="31" width="10.7265625" style="176" customWidth="1"/>
    <col min="32" max="32" width="4.7265625" style="176" customWidth="1"/>
    <col min="33" max="33" width="10.1796875" style="128" hidden="1" customWidth="1"/>
    <col min="34" max="34" width="9.81640625" style="128" hidden="1" customWidth="1"/>
    <col min="35" max="35" width="6.7265625" style="180" customWidth="1"/>
    <col min="36" max="36" width="11.453125" style="180"/>
    <col min="37" max="38" width="18.54296875" style="180" customWidth="1"/>
    <col min="39" max="43" width="11.453125" style="180"/>
    <col min="44" max="16384" width="11.453125" style="176"/>
  </cols>
  <sheetData>
    <row r="1" spans="2:41" ht="20" x14ac:dyDescent="0.4">
      <c r="B1" s="177" t="s">
        <v>59</v>
      </c>
      <c r="C1" s="178"/>
      <c r="D1" s="179"/>
      <c r="E1" s="179"/>
      <c r="F1" s="179"/>
      <c r="G1" s="179"/>
      <c r="H1" s="179"/>
    </row>
    <row r="3" spans="2:41" x14ac:dyDescent="0.3">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5" x14ac:dyDescent="0.35">
      <c r="B4" s="183" t="s">
        <v>67</v>
      </c>
      <c r="C4" s="184"/>
      <c r="D4" s="185"/>
      <c r="E4" s="161"/>
      <c r="F4" s="161"/>
      <c r="G4" s="161"/>
      <c r="H4" s="186" t="s">
        <v>69</v>
      </c>
      <c r="I4" s="187">
        <v>4</v>
      </c>
      <c r="J4" s="188" t="s">
        <v>68</v>
      </c>
      <c r="N4" s="183" t="s">
        <v>60</v>
      </c>
      <c r="O4" s="185"/>
      <c r="P4" s="161"/>
      <c r="Q4" s="161"/>
      <c r="R4" s="161"/>
      <c r="S4" s="186" t="s">
        <v>69</v>
      </c>
      <c r="T4" s="189">
        <v>1.3</v>
      </c>
      <c r="U4" s="190" t="s">
        <v>68</v>
      </c>
      <c r="X4" s="161"/>
      <c r="Y4" s="183" t="s">
        <v>96</v>
      </c>
      <c r="Z4" s="185"/>
      <c r="AA4" s="161"/>
      <c r="AB4" s="161"/>
      <c r="AC4" s="161"/>
      <c r="AD4" s="186" t="s">
        <v>69</v>
      </c>
      <c r="AE4" s="189">
        <v>1.5</v>
      </c>
      <c r="AF4" s="190" t="s">
        <v>68</v>
      </c>
      <c r="AI4" s="161"/>
      <c r="AJ4" s="161"/>
      <c r="AK4" s="161"/>
      <c r="AL4" s="161"/>
      <c r="AM4" s="161"/>
      <c r="AN4" s="161"/>
      <c r="AO4" s="161"/>
    </row>
    <row r="5" spans="2:41" ht="16" thickBot="1" x14ac:dyDescent="0.4">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9.5" customHeight="1" x14ac:dyDescent="0.3">
      <c r="B6" s="192" t="s">
        <v>65</v>
      </c>
      <c r="C6" s="193" t="s">
        <v>187</v>
      </c>
      <c r="D6" s="194" t="s">
        <v>61</v>
      </c>
      <c r="E6" s="194" t="s">
        <v>62</v>
      </c>
      <c r="F6" s="195" t="s">
        <v>63</v>
      </c>
      <c r="G6" s="196" t="s">
        <v>73</v>
      </c>
      <c r="H6" s="196" t="s">
        <v>66</v>
      </c>
      <c r="I6" s="295" t="s">
        <v>64</v>
      </c>
      <c r="J6" s="296"/>
      <c r="K6" s="129" t="s">
        <v>188</v>
      </c>
      <c r="L6" s="130" t="s">
        <v>189</v>
      </c>
      <c r="N6" s="192" t="s">
        <v>65</v>
      </c>
      <c r="O6" s="194" t="s">
        <v>61</v>
      </c>
      <c r="P6" s="194" t="s">
        <v>62</v>
      </c>
      <c r="Q6" s="195" t="s">
        <v>63</v>
      </c>
      <c r="R6" s="196" t="s">
        <v>73</v>
      </c>
      <c r="S6" s="196" t="s">
        <v>66</v>
      </c>
      <c r="T6" s="295" t="s">
        <v>64</v>
      </c>
      <c r="U6" s="296"/>
      <c r="V6" s="129" t="s">
        <v>188</v>
      </c>
      <c r="W6" s="130" t="s">
        <v>189</v>
      </c>
      <c r="X6" s="197"/>
      <c r="Y6" s="192" t="s">
        <v>65</v>
      </c>
      <c r="Z6" s="194" t="s">
        <v>61</v>
      </c>
      <c r="AA6" s="194" t="s">
        <v>62</v>
      </c>
      <c r="AB6" s="195" t="s">
        <v>63</v>
      </c>
      <c r="AC6" s="196" t="s">
        <v>73</v>
      </c>
      <c r="AD6" s="196" t="s">
        <v>66</v>
      </c>
      <c r="AE6" s="295" t="s">
        <v>64</v>
      </c>
      <c r="AF6" s="296"/>
      <c r="AG6" s="129" t="s">
        <v>188</v>
      </c>
      <c r="AH6" s="130" t="s">
        <v>189</v>
      </c>
      <c r="AI6" s="198"/>
      <c r="AJ6" s="199"/>
      <c r="AK6" s="200"/>
      <c r="AL6" s="197"/>
      <c r="AM6" s="197"/>
      <c r="AN6" s="197"/>
      <c r="AO6" s="200"/>
    </row>
    <row r="7" spans="2:41" ht="18" x14ac:dyDescent="0.3">
      <c r="B7" s="201"/>
      <c r="C7" s="202" t="s">
        <v>72</v>
      </c>
      <c r="D7" s="203" t="s">
        <v>71</v>
      </c>
      <c r="E7" s="203" t="s">
        <v>71</v>
      </c>
      <c r="F7" s="203" t="s">
        <v>70</v>
      </c>
      <c r="G7" s="203" t="s">
        <v>70</v>
      </c>
      <c r="H7" s="204" t="s">
        <v>70</v>
      </c>
      <c r="I7" s="297" t="s">
        <v>72</v>
      </c>
      <c r="J7" s="298"/>
      <c r="K7" s="131" t="s">
        <v>70</v>
      </c>
      <c r="L7" s="132" t="s">
        <v>72</v>
      </c>
      <c r="N7" s="201"/>
      <c r="O7" s="203" t="s">
        <v>71</v>
      </c>
      <c r="P7" s="203" t="s">
        <v>71</v>
      </c>
      <c r="Q7" s="203" t="s">
        <v>70</v>
      </c>
      <c r="R7" s="203" t="s">
        <v>70</v>
      </c>
      <c r="S7" s="204" t="s">
        <v>70</v>
      </c>
      <c r="T7" s="297" t="s">
        <v>72</v>
      </c>
      <c r="U7" s="298"/>
      <c r="V7" s="131" t="s">
        <v>70</v>
      </c>
      <c r="W7" s="132" t="s">
        <v>72</v>
      </c>
      <c r="X7" s="197"/>
      <c r="Y7" s="201"/>
      <c r="Z7" s="203" t="s">
        <v>71</v>
      </c>
      <c r="AA7" s="203" t="s">
        <v>71</v>
      </c>
      <c r="AB7" s="203" t="s">
        <v>70</v>
      </c>
      <c r="AC7" s="203" t="s">
        <v>70</v>
      </c>
      <c r="AD7" s="204" t="s">
        <v>70</v>
      </c>
      <c r="AE7" s="297" t="s">
        <v>72</v>
      </c>
      <c r="AF7" s="298"/>
      <c r="AG7" s="131" t="s">
        <v>70</v>
      </c>
      <c r="AH7" s="132" t="s">
        <v>72</v>
      </c>
      <c r="AI7" s="198"/>
      <c r="AJ7" s="199"/>
      <c r="AK7" s="200"/>
      <c r="AL7" s="197"/>
      <c r="AM7" s="197"/>
      <c r="AN7" s="197"/>
      <c r="AO7" s="200"/>
    </row>
    <row r="8" spans="2:41" x14ac:dyDescent="0.3">
      <c r="B8" s="205">
        <v>1</v>
      </c>
      <c r="C8" s="125"/>
      <c r="D8" s="73"/>
      <c r="E8" s="73"/>
      <c r="F8" s="206">
        <f>D8*E8</f>
        <v>0</v>
      </c>
      <c r="G8" s="73"/>
      <c r="H8" s="206">
        <f>F8-G8</f>
        <v>0</v>
      </c>
      <c r="I8" s="291">
        <f>ROUNDDOWN(H8/$I$4,0)</f>
        <v>0</v>
      </c>
      <c r="J8" s="292"/>
      <c r="K8" s="133">
        <f>H8*C8</f>
        <v>0</v>
      </c>
      <c r="L8" s="134">
        <f>I8*C8</f>
        <v>0</v>
      </c>
      <c r="N8" s="205">
        <v>1</v>
      </c>
      <c r="O8" s="73"/>
      <c r="P8" s="73"/>
      <c r="Q8" s="206">
        <f>O8*P8</f>
        <v>0</v>
      </c>
      <c r="R8" s="73"/>
      <c r="S8" s="206">
        <f>Q8-R8</f>
        <v>0</v>
      </c>
      <c r="T8" s="291">
        <f>ROUNDDOWN(S8/$T$4,0)</f>
        <v>0</v>
      </c>
      <c r="U8" s="292"/>
      <c r="V8" s="133">
        <f>S8*C8</f>
        <v>0</v>
      </c>
      <c r="W8" s="134">
        <f>T8*C8</f>
        <v>0</v>
      </c>
      <c r="X8" s="161"/>
      <c r="Y8" s="205">
        <v>1</v>
      </c>
      <c r="Z8" s="73"/>
      <c r="AA8" s="73"/>
      <c r="AB8" s="206">
        <f>Z8*AA8</f>
        <v>0</v>
      </c>
      <c r="AC8" s="73"/>
      <c r="AD8" s="206">
        <f>AB8-AC8</f>
        <v>0</v>
      </c>
      <c r="AE8" s="291">
        <f>ROUNDDOWN(AD8/$AE$4,0)</f>
        <v>0</v>
      </c>
      <c r="AF8" s="292"/>
      <c r="AG8" s="133">
        <f>AD8*C8</f>
        <v>0</v>
      </c>
      <c r="AH8" s="134">
        <f>AE8*C8</f>
        <v>0</v>
      </c>
      <c r="AI8" s="161"/>
      <c r="AJ8" s="161"/>
      <c r="AK8" s="161"/>
      <c r="AL8" s="161"/>
      <c r="AM8" s="161"/>
      <c r="AN8" s="161"/>
      <c r="AO8" s="161"/>
    </row>
    <row r="9" spans="2:41" x14ac:dyDescent="0.3">
      <c r="B9" s="207">
        <v>2</v>
      </c>
      <c r="C9" s="126"/>
      <c r="D9" s="74"/>
      <c r="E9" s="74"/>
      <c r="F9" s="208">
        <f t="shared" ref="F9:F51" si="0">D9*E9</f>
        <v>0</v>
      </c>
      <c r="G9" s="74"/>
      <c r="H9" s="208">
        <f t="shared" ref="H9:H51" si="1">F9-G9</f>
        <v>0</v>
      </c>
      <c r="I9" s="291">
        <f t="shared" ref="I9:I51" si="2">ROUNDDOWN(H9/$I$4,0)</f>
        <v>0</v>
      </c>
      <c r="J9" s="292"/>
      <c r="K9" s="133">
        <f t="shared" ref="K9:K51" si="3">H9*C9</f>
        <v>0</v>
      </c>
      <c r="L9" s="134">
        <f t="shared" ref="L9:L51" si="4">I9*C9</f>
        <v>0</v>
      </c>
      <c r="N9" s="207">
        <v>2</v>
      </c>
      <c r="O9" s="74"/>
      <c r="P9" s="74"/>
      <c r="Q9" s="208">
        <f t="shared" ref="Q9:Q51" si="5">O9*P9</f>
        <v>0</v>
      </c>
      <c r="R9" s="74"/>
      <c r="S9" s="208">
        <f t="shared" ref="S9:S42" si="6">Q9-R9</f>
        <v>0</v>
      </c>
      <c r="T9" s="291">
        <f t="shared" ref="T9:T51" si="7">ROUNDDOWN(S9/$T$4,0)</f>
        <v>0</v>
      </c>
      <c r="U9" s="292"/>
      <c r="V9" s="133">
        <f t="shared" ref="V9:V51" si="8">S9*C9</f>
        <v>0</v>
      </c>
      <c r="W9" s="134">
        <f t="shared" ref="W9:W51" si="9">T9*C9</f>
        <v>0</v>
      </c>
      <c r="X9" s="161"/>
      <c r="Y9" s="207">
        <v>2</v>
      </c>
      <c r="Z9" s="74"/>
      <c r="AA9" s="74"/>
      <c r="AB9" s="208">
        <f t="shared" ref="AB9:AB51" si="10">Z9*AA9</f>
        <v>0</v>
      </c>
      <c r="AC9" s="74"/>
      <c r="AD9" s="208">
        <f t="shared" ref="AD9:AD42" si="11">AB9-AC9</f>
        <v>0</v>
      </c>
      <c r="AE9" s="291">
        <f t="shared" ref="AE9:AE51" si="12">ROUNDDOWN(AD9/$AE$4,0)</f>
        <v>0</v>
      </c>
      <c r="AF9" s="292"/>
      <c r="AG9" s="133">
        <f t="shared" ref="AG9:AG51" si="13">AD9*C9</f>
        <v>0</v>
      </c>
      <c r="AH9" s="134">
        <f t="shared" ref="AH9:AH51" si="14">AE9*C9</f>
        <v>0</v>
      </c>
      <c r="AI9" s="161"/>
      <c r="AJ9" s="161"/>
      <c r="AK9" s="161"/>
      <c r="AL9" s="161"/>
      <c r="AM9" s="161"/>
      <c r="AN9" s="161"/>
      <c r="AO9" s="161"/>
    </row>
    <row r="10" spans="2:41" x14ac:dyDescent="0.3">
      <c r="B10" s="207">
        <v>3</v>
      </c>
      <c r="C10" s="126"/>
      <c r="D10" s="74"/>
      <c r="E10" s="74"/>
      <c r="F10" s="208">
        <f t="shared" si="0"/>
        <v>0</v>
      </c>
      <c r="G10" s="74"/>
      <c r="H10" s="208">
        <f t="shared" si="1"/>
        <v>0</v>
      </c>
      <c r="I10" s="291">
        <f t="shared" si="2"/>
        <v>0</v>
      </c>
      <c r="J10" s="292"/>
      <c r="K10" s="133">
        <f t="shared" si="3"/>
        <v>0</v>
      </c>
      <c r="L10" s="134">
        <f t="shared" si="4"/>
        <v>0</v>
      </c>
      <c r="N10" s="207">
        <v>3</v>
      </c>
      <c r="O10" s="74"/>
      <c r="P10" s="74"/>
      <c r="Q10" s="208">
        <f t="shared" si="5"/>
        <v>0</v>
      </c>
      <c r="R10" s="74"/>
      <c r="S10" s="208">
        <f t="shared" si="6"/>
        <v>0</v>
      </c>
      <c r="T10" s="291">
        <f t="shared" si="7"/>
        <v>0</v>
      </c>
      <c r="U10" s="292"/>
      <c r="V10" s="133">
        <f t="shared" si="8"/>
        <v>0</v>
      </c>
      <c r="W10" s="134">
        <f t="shared" si="9"/>
        <v>0</v>
      </c>
      <c r="X10" s="161"/>
      <c r="Y10" s="207">
        <v>3</v>
      </c>
      <c r="Z10" s="74"/>
      <c r="AA10" s="74"/>
      <c r="AB10" s="208">
        <f t="shared" si="10"/>
        <v>0</v>
      </c>
      <c r="AC10" s="74"/>
      <c r="AD10" s="208">
        <f t="shared" si="11"/>
        <v>0</v>
      </c>
      <c r="AE10" s="291">
        <f t="shared" si="12"/>
        <v>0</v>
      </c>
      <c r="AF10" s="292"/>
      <c r="AG10" s="133">
        <f t="shared" si="13"/>
        <v>0</v>
      </c>
      <c r="AH10" s="134">
        <f t="shared" si="14"/>
        <v>0</v>
      </c>
      <c r="AI10" s="161"/>
      <c r="AJ10" s="161"/>
      <c r="AK10" s="161"/>
      <c r="AL10" s="161"/>
      <c r="AM10" s="161"/>
      <c r="AN10" s="161"/>
      <c r="AO10" s="161"/>
    </row>
    <row r="11" spans="2:41" x14ac:dyDescent="0.3">
      <c r="B11" s="207">
        <v>4</v>
      </c>
      <c r="C11" s="126"/>
      <c r="D11" s="74"/>
      <c r="E11" s="74"/>
      <c r="F11" s="208">
        <f t="shared" si="0"/>
        <v>0</v>
      </c>
      <c r="G11" s="74"/>
      <c r="H11" s="208">
        <f t="shared" si="1"/>
        <v>0</v>
      </c>
      <c r="I11" s="291">
        <f t="shared" si="2"/>
        <v>0</v>
      </c>
      <c r="J11" s="292"/>
      <c r="K11" s="133">
        <f t="shared" si="3"/>
        <v>0</v>
      </c>
      <c r="L11" s="134">
        <f t="shared" si="4"/>
        <v>0</v>
      </c>
      <c r="N11" s="207">
        <v>4</v>
      </c>
      <c r="O11" s="74"/>
      <c r="P11" s="74"/>
      <c r="Q11" s="208">
        <f t="shared" si="5"/>
        <v>0</v>
      </c>
      <c r="R11" s="74"/>
      <c r="S11" s="208">
        <f t="shared" si="6"/>
        <v>0</v>
      </c>
      <c r="T11" s="291">
        <f t="shared" si="7"/>
        <v>0</v>
      </c>
      <c r="U11" s="292"/>
      <c r="V11" s="133">
        <f t="shared" si="8"/>
        <v>0</v>
      </c>
      <c r="W11" s="134">
        <f t="shared" si="9"/>
        <v>0</v>
      </c>
      <c r="X11" s="161"/>
      <c r="Y11" s="207">
        <v>4</v>
      </c>
      <c r="Z11" s="74"/>
      <c r="AA11" s="74"/>
      <c r="AB11" s="208">
        <f t="shared" si="10"/>
        <v>0</v>
      </c>
      <c r="AC11" s="74"/>
      <c r="AD11" s="208">
        <f t="shared" si="11"/>
        <v>0</v>
      </c>
      <c r="AE11" s="291">
        <f t="shared" si="12"/>
        <v>0</v>
      </c>
      <c r="AF11" s="292"/>
      <c r="AG11" s="133">
        <f t="shared" si="13"/>
        <v>0</v>
      </c>
      <c r="AH11" s="134">
        <f t="shared" si="14"/>
        <v>0</v>
      </c>
      <c r="AI11" s="161"/>
      <c r="AJ11" s="161"/>
      <c r="AK11" s="161"/>
      <c r="AL11" s="161"/>
      <c r="AM11" s="161"/>
      <c r="AN11" s="161"/>
      <c r="AO11" s="161"/>
    </row>
    <row r="12" spans="2:41" x14ac:dyDescent="0.3">
      <c r="B12" s="207">
        <v>5</v>
      </c>
      <c r="C12" s="126"/>
      <c r="D12" s="74"/>
      <c r="E12" s="74"/>
      <c r="F12" s="208">
        <f t="shared" si="0"/>
        <v>0</v>
      </c>
      <c r="G12" s="74"/>
      <c r="H12" s="208">
        <f t="shared" si="1"/>
        <v>0</v>
      </c>
      <c r="I12" s="291">
        <f t="shared" si="2"/>
        <v>0</v>
      </c>
      <c r="J12" s="292"/>
      <c r="K12" s="133">
        <f t="shared" si="3"/>
        <v>0</v>
      </c>
      <c r="L12" s="134">
        <f t="shared" si="4"/>
        <v>0</v>
      </c>
      <c r="N12" s="207">
        <v>5</v>
      </c>
      <c r="O12" s="74"/>
      <c r="P12" s="74"/>
      <c r="Q12" s="208">
        <f t="shared" si="5"/>
        <v>0</v>
      </c>
      <c r="R12" s="74"/>
      <c r="S12" s="208">
        <f t="shared" si="6"/>
        <v>0</v>
      </c>
      <c r="T12" s="291">
        <f t="shared" si="7"/>
        <v>0</v>
      </c>
      <c r="U12" s="292"/>
      <c r="V12" s="133">
        <f t="shared" si="8"/>
        <v>0</v>
      </c>
      <c r="W12" s="134">
        <f t="shared" si="9"/>
        <v>0</v>
      </c>
      <c r="X12" s="161"/>
      <c r="Y12" s="207">
        <v>5</v>
      </c>
      <c r="Z12" s="74"/>
      <c r="AA12" s="74"/>
      <c r="AB12" s="208">
        <f t="shared" si="10"/>
        <v>0</v>
      </c>
      <c r="AC12" s="74"/>
      <c r="AD12" s="208">
        <f t="shared" si="11"/>
        <v>0</v>
      </c>
      <c r="AE12" s="291">
        <f t="shared" si="12"/>
        <v>0</v>
      </c>
      <c r="AF12" s="292"/>
      <c r="AG12" s="133">
        <f t="shared" si="13"/>
        <v>0</v>
      </c>
      <c r="AH12" s="134">
        <f t="shared" si="14"/>
        <v>0</v>
      </c>
      <c r="AI12" s="161"/>
      <c r="AJ12" s="161"/>
      <c r="AK12" s="161"/>
      <c r="AL12" s="161"/>
      <c r="AM12" s="161"/>
      <c r="AN12" s="161"/>
      <c r="AO12" s="161"/>
    </row>
    <row r="13" spans="2:41" x14ac:dyDescent="0.3">
      <c r="B13" s="207">
        <v>6</v>
      </c>
      <c r="C13" s="126"/>
      <c r="D13" s="74"/>
      <c r="E13" s="74"/>
      <c r="F13" s="208">
        <f t="shared" si="0"/>
        <v>0</v>
      </c>
      <c r="G13" s="74"/>
      <c r="H13" s="208">
        <f t="shared" si="1"/>
        <v>0</v>
      </c>
      <c r="I13" s="291">
        <f t="shared" si="2"/>
        <v>0</v>
      </c>
      <c r="J13" s="292"/>
      <c r="K13" s="133">
        <f t="shared" si="3"/>
        <v>0</v>
      </c>
      <c r="L13" s="134">
        <f t="shared" si="4"/>
        <v>0</v>
      </c>
      <c r="N13" s="207">
        <v>6</v>
      </c>
      <c r="O13" s="74"/>
      <c r="P13" s="74"/>
      <c r="Q13" s="208">
        <f t="shared" si="5"/>
        <v>0</v>
      </c>
      <c r="R13" s="74"/>
      <c r="S13" s="208">
        <f t="shared" si="6"/>
        <v>0</v>
      </c>
      <c r="T13" s="291">
        <f t="shared" si="7"/>
        <v>0</v>
      </c>
      <c r="U13" s="292"/>
      <c r="V13" s="133">
        <f t="shared" si="8"/>
        <v>0</v>
      </c>
      <c r="W13" s="134">
        <f t="shared" si="9"/>
        <v>0</v>
      </c>
      <c r="X13" s="161"/>
      <c r="Y13" s="207">
        <v>6</v>
      </c>
      <c r="Z13" s="74"/>
      <c r="AA13" s="74"/>
      <c r="AB13" s="208">
        <f t="shared" si="10"/>
        <v>0</v>
      </c>
      <c r="AC13" s="74"/>
      <c r="AD13" s="208">
        <f t="shared" si="11"/>
        <v>0</v>
      </c>
      <c r="AE13" s="291">
        <f t="shared" si="12"/>
        <v>0</v>
      </c>
      <c r="AF13" s="292"/>
      <c r="AG13" s="133">
        <f t="shared" si="13"/>
        <v>0</v>
      </c>
      <c r="AH13" s="134">
        <f t="shared" si="14"/>
        <v>0</v>
      </c>
      <c r="AI13" s="161"/>
      <c r="AJ13" s="161"/>
      <c r="AK13" s="161"/>
      <c r="AL13" s="161"/>
      <c r="AM13" s="161"/>
      <c r="AN13" s="161"/>
      <c r="AO13" s="161"/>
    </row>
    <row r="14" spans="2:41" x14ac:dyDescent="0.3">
      <c r="B14" s="207">
        <v>7</v>
      </c>
      <c r="C14" s="126"/>
      <c r="D14" s="74"/>
      <c r="E14" s="74"/>
      <c r="F14" s="208">
        <f t="shared" si="0"/>
        <v>0</v>
      </c>
      <c r="G14" s="74"/>
      <c r="H14" s="208">
        <f t="shared" si="1"/>
        <v>0</v>
      </c>
      <c r="I14" s="291">
        <f t="shared" si="2"/>
        <v>0</v>
      </c>
      <c r="J14" s="292"/>
      <c r="K14" s="133">
        <f t="shared" si="3"/>
        <v>0</v>
      </c>
      <c r="L14" s="134">
        <f t="shared" si="4"/>
        <v>0</v>
      </c>
      <c r="N14" s="207">
        <v>7</v>
      </c>
      <c r="O14" s="74"/>
      <c r="P14" s="74"/>
      <c r="Q14" s="208">
        <f t="shared" si="5"/>
        <v>0</v>
      </c>
      <c r="R14" s="74"/>
      <c r="S14" s="208">
        <f t="shared" si="6"/>
        <v>0</v>
      </c>
      <c r="T14" s="291">
        <f t="shared" si="7"/>
        <v>0</v>
      </c>
      <c r="U14" s="292"/>
      <c r="V14" s="133">
        <f t="shared" si="8"/>
        <v>0</v>
      </c>
      <c r="W14" s="134">
        <f t="shared" si="9"/>
        <v>0</v>
      </c>
      <c r="X14" s="161"/>
      <c r="Y14" s="207">
        <v>7</v>
      </c>
      <c r="Z14" s="74"/>
      <c r="AA14" s="74"/>
      <c r="AB14" s="208">
        <f t="shared" si="10"/>
        <v>0</v>
      </c>
      <c r="AC14" s="74"/>
      <c r="AD14" s="208">
        <f t="shared" si="11"/>
        <v>0</v>
      </c>
      <c r="AE14" s="291">
        <f t="shared" si="12"/>
        <v>0</v>
      </c>
      <c r="AF14" s="292"/>
      <c r="AG14" s="133">
        <f t="shared" si="13"/>
        <v>0</v>
      </c>
      <c r="AH14" s="134">
        <f t="shared" si="14"/>
        <v>0</v>
      </c>
      <c r="AI14" s="161"/>
      <c r="AJ14" s="161"/>
      <c r="AK14" s="161"/>
      <c r="AL14" s="161"/>
      <c r="AM14" s="161"/>
      <c r="AN14" s="161"/>
      <c r="AO14" s="161"/>
    </row>
    <row r="15" spans="2:41" x14ac:dyDescent="0.3">
      <c r="B15" s="207">
        <v>8</v>
      </c>
      <c r="C15" s="126"/>
      <c r="D15" s="74"/>
      <c r="E15" s="74"/>
      <c r="F15" s="208">
        <f t="shared" si="0"/>
        <v>0</v>
      </c>
      <c r="G15" s="74"/>
      <c r="H15" s="208">
        <f t="shared" si="1"/>
        <v>0</v>
      </c>
      <c r="I15" s="291">
        <f t="shared" si="2"/>
        <v>0</v>
      </c>
      <c r="J15" s="292"/>
      <c r="K15" s="133">
        <f t="shared" si="3"/>
        <v>0</v>
      </c>
      <c r="L15" s="134">
        <f t="shared" si="4"/>
        <v>0</v>
      </c>
      <c r="N15" s="207">
        <v>8</v>
      </c>
      <c r="O15" s="74"/>
      <c r="P15" s="74"/>
      <c r="Q15" s="208">
        <f t="shared" si="5"/>
        <v>0</v>
      </c>
      <c r="R15" s="74"/>
      <c r="S15" s="208">
        <f t="shared" si="6"/>
        <v>0</v>
      </c>
      <c r="T15" s="291">
        <f t="shared" si="7"/>
        <v>0</v>
      </c>
      <c r="U15" s="292"/>
      <c r="V15" s="133">
        <f t="shared" si="8"/>
        <v>0</v>
      </c>
      <c r="W15" s="134">
        <f t="shared" si="9"/>
        <v>0</v>
      </c>
      <c r="X15" s="161"/>
      <c r="Y15" s="207">
        <v>8</v>
      </c>
      <c r="Z15" s="74"/>
      <c r="AA15" s="74"/>
      <c r="AB15" s="208">
        <f t="shared" si="10"/>
        <v>0</v>
      </c>
      <c r="AC15" s="74"/>
      <c r="AD15" s="208">
        <f t="shared" si="11"/>
        <v>0</v>
      </c>
      <c r="AE15" s="291">
        <f t="shared" si="12"/>
        <v>0</v>
      </c>
      <c r="AF15" s="292"/>
      <c r="AG15" s="133">
        <f t="shared" si="13"/>
        <v>0</v>
      </c>
      <c r="AH15" s="134">
        <f t="shared" si="14"/>
        <v>0</v>
      </c>
      <c r="AI15" s="161"/>
      <c r="AJ15" s="161"/>
      <c r="AK15" s="161"/>
      <c r="AL15" s="161"/>
      <c r="AM15" s="161"/>
      <c r="AN15" s="161"/>
      <c r="AO15" s="161"/>
    </row>
    <row r="16" spans="2:41" x14ac:dyDescent="0.3">
      <c r="B16" s="207">
        <v>9</v>
      </c>
      <c r="C16" s="126"/>
      <c r="D16" s="74"/>
      <c r="E16" s="74"/>
      <c r="F16" s="208">
        <f t="shared" si="0"/>
        <v>0</v>
      </c>
      <c r="G16" s="74"/>
      <c r="H16" s="208">
        <f t="shared" si="1"/>
        <v>0</v>
      </c>
      <c r="I16" s="291">
        <f t="shared" si="2"/>
        <v>0</v>
      </c>
      <c r="J16" s="292"/>
      <c r="K16" s="133">
        <f t="shared" si="3"/>
        <v>0</v>
      </c>
      <c r="L16" s="134">
        <f t="shared" si="4"/>
        <v>0</v>
      </c>
      <c r="N16" s="207">
        <v>9</v>
      </c>
      <c r="O16" s="74"/>
      <c r="P16" s="74"/>
      <c r="Q16" s="208">
        <f t="shared" si="5"/>
        <v>0</v>
      </c>
      <c r="R16" s="74"/>
      <c r="S16" s="208">
        <f t="shared" si="6"/>
        <v>0</v>
      </c>
      <c r="T16" s="291">
        <f t="shared" si="7"/>
        <v>0</v>
      </c>
      <c r="U16" s="292"/>
      <c r="V16" s="133">
        <f t="shared" si="8"/>
        <v>0</v>
      </c>
      <c r="W16" s="134">
        <f t="shared" si="9"/>
        <v>0</v>
      </c>
      <c r="X16" s="161"/>
      <c r="Y16" s="207">
        <v>9</v>
      </c>
      <c r="Z16" s="74"/>
      <c r="AA16" s="74"/>
      <c r="AB16" s="208">
        <f t="shared" si="10"/>
        <v>0</v>
      </c>
      <c r="AC16" s="74"/>
      <c r="AD16" s="208">
        <f t="shared" si="11"/>
        <v>0</v>
      </c>
      <c r="AE16" s="291">
        <f t="shared" si="12"/>
        <v>0</v>
      </c>
      <c r="AF16" s="292"/>
      <c r="AG16" s="133">
        <f t="shared" si="13"/>
        <v>0</v>
      </c>
      <c r="AH16" s="134">
        <f t="shared" si="14"/>
        <v>0</v>
      </c>
      <c r="AI16" s="161"/>
      <c r="AJ16" s="161"/>
      <c r="AK16" s="161"/>
      <c r="AL16" s="161"/>
      <c r="AM16" s="161"/>
      <c r="AN16" s="161"/>
      <c r="AO16" s="161"/>
    </row>
    <row r="17" spans="2:41" x14ac:dyDescent="0.3">
      <c r="B17" s="207">
        <v>10</v>
      </c>
      <c r="C17" s="126"/>
      <c r="D17" s="74"/>
      <c r="E17" s="74"/>
      <c r="F17" s="208">
        <f t="shared" si="0"/>
        <v>0</v>
      </c>
      <c r="G17" s="74"/>
      <c r="H17" s="208">
        <f t="shared" si="1"/>
        <v>0</v>
      </c>
      <c r="I17" s="291">
        <f t="shared" si="2"/>
        <v>0</v>
      </c>
      <c r="J17" s="292"/>
      <c r="K17" s="133">
        <f t="shared" si="3"/>
        <v>0</v>
      </c>
      <c r="L17" s="134">
        <f t="shared" si="4"/>
        <v>0</v>
      </c>
      <c r="N17" s="207">
        <v>10</v>
      </c>
      <c r="O17" s="74"/>
      <c r="P17" s="74"/>
      <c r="Q17" s="208">
        <f t="shared" si="5"/>
        <v>0</v>
      </c>
      <c r="R17" s="74"/>
      <c r="S17" s="208">
        <f t="shared" si="6"/>
        <v>0</v>
      </c>
      <c r="T17" s="291">
        <f t="shared" si="7"/>
        <v>0</v>
      </c>
      <c r="U17" s="292"/>
      <c r="V17" s="133">
        <f t="shared" si="8"/>
        <v>0</v>
      </c>
      <c r="W17" s="134">
        <f t="shared" si="9"/>
        <v>0</v>
      </c>
      <c r="X17" s="161"/>
      <c r="Y17" s="207">
        <v>10</v>
      </c>
      <c r="Z17" s="74"/>
      <c r="AA17" s="74"/>
      <c r="AB17" s="208">
        <f t="shared" si="10"/>
        <v>0</v>
      </c>
      <c r="AC17" s="74"/>
      <c r="AD17" s="208">
        <f t="shared" si="11"/>
        <v>0</v>
      </c>
      <c r="AE17" s="291">
        <f t="shared" si="12"/>
        <v>0</v>
      </c>
      <c r="AF17" s="292"/>
      <c r="AG17" s="133">
        <f t="shared" si="13"/>
        <v>0</v>
      </c>
      <c r="AH17" s="134">
        <f t="shared" si="14"/>
        <v>0</v>
      </c>
      <c r="AI17" s="161"/>
      <c r="AJ17" s="161"/>
      <c r="AK17" s="161"/>
      <c r="AL17" s="161"/>
      <c r="AM17" s="161"/>
      <c r="AN17" s="161"/>
      <c r="AO17" s="161"/>
    </row>
    <row r="18" spans="2:41" x14ac:dyDescent="0.3">
      <c r="B18" s="207">
        <v>11</v>
      </c>
      <c r="C18" s="126"/>
      <c r="D18" s="74"/>
      <c r="E18" s="74"/>
      <c r="F18" s="208">
        <f t="shared" si="0"/>
        <v>0</v>
      </c>
      <c r="G18" s="74"/>
      <c r="H18" s="208">
        <f t="shared" si="1"/>
        <v>0</v>
      </c>
      <c r="I18" s="291">
        <f t="shared" si="2"/>
        <v>0</v>
      </c>
      <c r="J18" s="292"/>
      <c r="K18" s="133">
        <f t="shared" si="3"/>
        <v>0</v>
      </c>
      <c r="L18" s="134">
        <f t="shared" si="4"/>
        <v>0</v>
      </c>
      <c r="N18" s="207">
        <v>11</v>
      </c>
      <c r="O18" s="74"/>
      <c r="P18" s="74"/>
      <c r="Q18" s="208">
        <f t="shared" si="5"/>
        <v>0</v>
      </c>
      <c r="R18" s="74"/>
      <c r="S18" s="208">
        <f t="shared" si="6"/>
        <v>0</v>
      </c>
      <c r="T18" s="291">
        <f t="shared" si="7"/>
        <v>0</v>
      </c>
      <c r="U18" s="292"/>
      <c r="V18" s="133">
        <f t="shared" si="8"/>
        <v>0</v>
      </c>
      <c r="W18" s="134">
        <f t="shared" si="9"/>
        <v>0</v>
      </c>
      <c r="X18" s="161"/>
      <c r="Y18" s="207">
        <v>11</v>
      </c>
      <c r="Z18" s="74"/>
      <c r="AA18" s="74"/>
      <c r="AB18" s="208">
        <f t="shared" si="10"/>
        <v>0</v>
      </c>
      <c r="AC18" s="74"/>
      <c r="AD18" s="208">
        <f t="shared" si="11"/>
        <v>0</v>
      </c>
      <c r="AE18" s="291">
        <f t="shared" si="12"/>
        <v>0</v>
      </c>
      <c r="AF18" s="292"/>
      <c r="AG18" s="133">
        <f t="shared" si="13"/>
        <v>0</v>
      </c>
      <c r="AH18" s="134">
        <f t="shared" si="14"/>
        <v>0</v>
      </c>
      <c r="AI18" s="161"/>
      <c r="AJ18" s="161"/>
      <c r="AK18" s="161"/>
      <c r="AL18" s="161"/>
      <c r="AM18" s="161"/>
      <c r="AN18" s="161"/>
      <c r="AO18" s="161"/>
    </row>
    <row r="19" spans="2:41" x14ac:dyDescent="0.3">
      <c r="B19" s="207">
        <v>12</v>
      </c>
      <c r="C19" s="126"/>
      <c r="D19" s="74"/>
      <c r="E19" s="74"/>
      <c r="F19" s="208">
        <f t="shared" si="0"/>
        <v>0</v>
      </c>
      <c r="G19" s="74"/>
      <c r="H19" s="208">
        <f t="shared" si="1"/>
        <v>0</v>
      </c>
      <c r="I19" s="291">
        <f t="shared" si="2"/>
        <v>0</v>
      </c>
      <c r="J19" s="292"/>
      <c r="K19" s="133">
        <f t="shared" si="3"/>
        <v>0</v>
      </c>
      <c r="L19" s="134">
        <f t="shared" si="4"/>
        <v>0</v>
      </c>
      <c r="N19" s="207">
        <v>12</v>
      </c>
      <c r="O19" s="74"/>
      <c r="P19" s="74"/>
      <c r="Q19" s="208">
        <f t="shared" si="5"/>
        <v>0</v>
      </c>
      <c r="R19" s="74"/>
      <c r="S19" s="208">
        <f t="shared" si="6"/>
        <v>0</v>
      </c>
      <c r="T19" s="291">
        <f t="shared" si="7"/>
        <v>0</v>
      </c>
      <c r="U19" s="292"/>
      <c r="V19" s="133">
        <f t="shared" si="8"/>
        <v>0</v>
      </c>
      <c r="W19" s="134">
        <f t="shared" si="9"/>
        <v>0</v>
      </c>
      <c r="X19" s="161"/>
      <c r="Y19" s="207">
        <v>12</v>
      </c>
      <c r="Z19" s="74"/>
      <c r="AA19" s="74"/>
      <c r="AB19" s="208">
        <f t="shared" si="10"/>
        <v>0</v>
      </c>
      <c r="AC19" s="74"/>
      <c r="AD19" s="208">
        <f t="shared" si="11"/>
        <v>0</v>
      </c>
      <c r="AE19" s="291">
        <f t="shared" si="12"/>
        <v>0</v>
      </c>
      <c r="AF19" s="292"/>
      <c r="AG19" s="133">
        <f t="shared" si="13"/>
        <v>0</v>
      </c>
      <c r="AH19" s="134">
        <f t="shared" si="14"/>
        <v>0</v>
      </c>
      <c r="AI19" s="161"/>
      <c r="AJ19" s="161"/>
      <c r="AK19" s="161"/>
      <c r="AL19" s="161"/>
      <c r="AM19" s="161"/>
      <c r="AN19" s="161"/>
      <c r="AO19" s="161"/>
    </row>
    <row r="20" spans="2:41" x14ac:dyDescent="0.3">
      <c r="B20" s="207">
        <v>13</v>
      </c>
      <c r="C20" s="126"/>
      <c r="D20" s="74"/>
      <c r="E20" s="74"/>
      <c r="F20" s="208">
        <f t="shared" si="0"/>
        <v>0</v>
      </c>
      <c r="G20" s="74"/>
      <c r="H20" s="208">
        <f t="shared" si="1"/>
        <v>0</v>
      </c>
      <c r="I20" s="291">
        <f t="shared" si="2"/>
        <v>0</v>
      </c>
      <c r="J20" s="292"/>
      <c r="K20" s="133">
        <f t="shared" si="3"/>
        <v>0</v>
      </c>
      <c r="L20" s="134">
        <f t="shared" si="4"/>
        <v>0</v>
      </c>
      <c r="N20" s="207">
        <v>13</v>
      </c>
      <c r="O20" s="74"/>
      <c r="P20" s="74"/>
      <c r="Q20" s="208">
        <f t="shared" si="5"/>
        <v>0</v>
      </c>
      <c r="R20" s="74"/>
      <c r="S20" s="208">
        <f t="shared" si="6"/>
        <v>0</v>
      </c>
      <c r="T20" s="291">
        <f t="shared" si="7"/>
        <v>0</v>
      </c>
      <c r="U20" s="292"/>
      <c r="V20" s="133">
        <f t="shared" si="8"/>
        <v>0</v>
      </c>
      <c r="W20" s="134">
        <f t="shared" si="9"/>
        <v>0</v>
      </c>
      <c r="X20" s="161"/>
      <c r="Y20" s="207">
        <v>13</v>
      </c>
      <c r="Z20" s="74"/>
      <c r="AA20" s="74"/>
      <c r="AB20" s="208">
        <f t="shared" si="10"/>
        <v>0</v>
      </c>
      <c r="AC20" s="74"/>
      <c r="AD20" s="208">
        <f t="shared" si="11"/>
        <v>0</v>
      </c>
      <c r="AE20" s="291">
        <f t="shared" si="12"/>
        <v>0</v>
      </c>
      <c r="AF20" s="292"/>
      <c r="AG20" s="133">
        <f t="shared" si="13"/>
        <v>0</v>
      </c>
      <c r="AH20" s="134">
        <f t="shared" si="14"/>
        <v>0</v>
      </c>
      <c r="AI20" s="161"/>
      <c r="AJ20" s="161"/>
      <c r="AK20" s="161"/>
      <c r="AL20" s="161"/>
      <c r="AM20" s="161"/>
      <c r="AN20" s="161"/>
      <c r="AO20" s="161"/>
    </row>
    <row r="21" spans="2:41" x14ac:dyDescent="0.3">
      <c r="B21" s="207">
        <v>14</v>
      </c>
      <c r="C21" s="126"/>
      <c r="D21" s="74"/>
      <c r="E21" s="74"/>
      <c r="F21" s="208">
        <f t="shared" si="0"/>
        <v>0</v>
      </c>
      <c r="G21" s="74"/>
      <c r="H21" s="208">
        <f t="shared" si="1"/>
        <v>0</v>
      </c>
      <c r="I21" s="291">
        <f t="shared" si="2"/>
        <v>0</v>
      </c>
      <c r="J21" s="292"/>
      <c r="K21" s="133">
        <f t="shared" si="3"/>
        <v>0</v>
      </c>
      <c r="L21" s="134">
        <f t="shared" si="4"/>
        <v>0</v>
      </c>
      <c r="N21" s="207">
        <v>14</v>
      </c>
      <c r="O21" s="74"/>
      <c r="P21" s="74"/>
      <c r="Q21" s="208">
        <f t="shared" si="5"/>
        <v>0</v>
      </c>
      <c r="R21" s="74"/>
      <c r="S21" s="208">
        <f t="shared" si="6"/>
        <v>0</v>
      </c>
      <c r="T21" s="291">
        <f t="shared" si="7"/>
        <v>0</v>
      </c>
      <c r="U21" s="292"/>
      <c r="V21" s="133">
        <f t="shared" si="8"/>
        <v>0</v>
      </c>
      <c r="W21" s="134">
        <f t="shared" si="9"/>
        <v>0</v>
      </c>
      <c r="X21" s="161"/>
      <c r="Y21" s="207">
        <v>14</v>
      </c>
      <c r="Z21" s="74"/>
      <c r="AA21" s="74"/>
      <c r="AB21" s="208">
        <f t="shared" si="10"/>
        <v>0</v>
      </c>
      <c r="AC21" s="74"/>
      <c r="AD21" s="208">
        <f t="shared" si="11"/>
        <v>0</v>
      </c>
      <c r="AE21" s="291">
        <f t="shared" si="12"/>
        <v>0</v>
      </c>
      <c r="AF21" s="292"/>
      <c r="AG21" s="133">
        <f t="shared" si="13"/>
        <v>0</v>
      </c>
      <c r="AH21" s="134">
        <f t="shared" si="14"/>
        <v>0</v>
      </c>
      <c r="AI21" s="161"/>
      <c r="AJ21" s="161"/>
      <c r="AK21" s="161"/>
      <c r="AL21" s="161"/>
      <c r="AM21" s="161"/>
      <c r="AN21" s="161"/>
      <c r="AO21" s="161"/>
    </row>
    <row r="22" spans="2:41" x14ac:dyDescent="0.3">
      <c r="B22" s="207">
        <v>15</v>
      </c>
      <c r="C22" s="126"/>
      <c r="D22" s="74"/>
      <c r="E22" s="74"/>
      <c r="F22" s="208">
        <f t="shared" si="0"/>
        <v>0</v>
      </c>
      <c r="G22" s="74"/>
      <c r="H22" s="208">
        <f t="shared" si="1"/>
        <v>0</v>
      </c>
      <c r="I22" s="291">
        <f t="shared" si="2"/>
        <v>0</v>
      </c>
      <c r="J22" s="292"/>
      <c r="K22" s="133">
        <f t="shared" si="3"/>
        <v>0</v>
      </c>
      <c r="L22" s="134">
        <f t="shared" si="4"/>
        <v>0</v>
      </c>
      <c r="N22" s="207">
        <v>15</v>
      </c>
      <c r="O22" s="74"/>
      <c r="P22" s="74"/>
      <c r="Q22" s="208">
        <f t="shared" si="5"/>
        <v>0</v>
      </c>
      <c r="R22" s="74"/>
      <c r="S22" s="208">
        <f t="shared" si="6"/>
        <v>0</v>
      </c>
      <c r="T22" s="291">
        <f t="shared" si="7"/>
        <v>0</v>
      </c>
      <c r="U22" s="292"/>
      <c r="V22" s="133">
        <f t="shared" si="8"/>
        <v>0</v>
      </c>
      <c r="W22" s="134">
        <f t="shared" si="9"/>
        <v>0</v>
      </c>
      <c r="X22" s="161"/>
      <c r="Y22" s="207">
        <v>15</v>
      </c>
      <c r="Z22" s="74"/>
      <c r="AA22" s="74"/>
      <c r="AB22" s="208">
        <f t="shared" si="10"/>
        <v>0</v>
      </c>
      <c r="AC22" s="74"/>
      <c r="AD22" s="208">
        <f t="shared" si="11"/>
        <v>0</v>
      </c>
      <c r="AE22" s="291">
        <f t="shared" si="12"/>
        <v>0</v>
      </c>
      <c r="AF22" s="292"/>
      <c r="AG22" s="133">
        <f t="shared" si="13"/>
        <v>0</v>
      </c>
      <c r="AH22" s="134">
        <f t="shared" si="14"/>
        <v>0</v>
      </c>
      <c r="AI22" s="161"/>
      <c r="AJ22" s="161"/>
      <c r="AK22" s="161"/>
      <c r="AL22" s="161"/>
      <c r="AM22" s="161"/>
      <c r="AN22" s="161"/>
      <c r="AO22" s="161"/>
    </row>
    <row r="23" spans="2:41" x14ac:dyDescent="0.3">
      <c r="B23" s="207">
        <v>16</v>
      </c>
      <c r="C23" s="126"/>
      <c r="D23" s="74"/>
      <c r="E23" s="74"/>
      <c r="F23" s="208">
        <f t="shared" si="0"/>
        <v>0</v>
      </c>
      <c r="G23" s="74"/>
      <c r="H23" s="208">
        <f t="shared" si="1"/>
        <v>0</v>
      </c>
      <c r="I23" s="291">
        <f t="shared" si="2"/>
        <v>0</v>
      </c>
      <c r="J23" s="292"/>
      <c r="K23" s="133">
        <f t="shared" si="3"/>
        <v>0</v>
      </c>
      <c r="L23" s="134">
        <f t="shared" si="4"/>
        <v>0</v>
      </c>
      <c r="N23" s="207">
        <v>16</v>
      </c>
      <c r="O23" s="74"/>
      <c r="P23" s="74"/>
      <c r="Q23" s="208">
        <f t="shared" si="5"/>
        <v>0</v>
      </c>
      <c r="R23" s="74"/>
      <c r="S23" s="208">
        <f t="shared" si="6"/>
        <v>0</v>
      </c>
      <c r="T23" s="291">
        <f t="shared" si="7"/>
        <v>0</v>
      </c>
      <c r="U23" s="292"/>
      <c r="V23" s="133">
        <f t="shared" si="8"/>
        <v>0</v>
      </c>
      <c r="W23" s="134">
        <f t="shared" si="9"/>
        <v>0</v>
      </c>
      <c r="X23" s="161"/>
      <c r="Y23" s="207">
        <v>16</v>
      </c>
      <c r="Z23" s="74"/>
      <c r="AA23" s="74"/>
      <c r="AB23" s="208">
        <f t="shared" si="10"/>
        <v>0</v>
      </c>
      <c r="AC23" s="74"/>
      <c r="AD23" s="208">
        <f t="shared" si="11"/>
        <v>0</v>
      </c>
      <c r="AE23" s="291">
        <f t="shared" si="12"/>
        <v>0</v>
      </c>
      <c r="AF23" s="292"/>
      <c r="AG23" s="133">
        <f t="shared" si="13"/>
        <v>0</v>
      </c>
      <c r="AH23" s="134">
        <f t="shared" si="14"/>
        <v>0</v>
      </c>
      <c r="AI23" s="161"/>
      <c r="AJ23" s="161"/>
      <c r="AK23" s="161"/>
      <c r="AL23" s="161"/>
      <c r="AM23" s="161"/>
      <c r="AN23" s="161"/>
      <c r="AO23" s="161"/>
    </row>
    <row r="24" spans="2:41" x14ac:dyDescent="0.3">
      <c r="B24" s="207">
        <v>17</v>
      </c>
      <c r="C24" s="126"/>
      <c r="D24" s="74"/>
      <c r="E24" s="74"/>
      <c r="F24" s="208">
        <f t="shared" si="0"/>
        <v>0</v>
      </c>
      <c r="G24" s="74"/>
      <c r="H24" s="208">
        <f t="shared" si="1"/>
        <v>0</v>
      </c>
      <c r="I24" s="291">
        <f t="shared" si="2"/>
        <v>0</v>
      </c>
      <c r="J24" s="292"/>
      <c r="K24" s="133">
        <f t="shared" si="3"/>
        <v>0</v>
      </c>
      <c r="L24" s="134">
        <f t="shared" si="4"/>
        <v>0</v>
      </c>
      <c r="N24" s="207">
        <v>17</v>
      </c>
      <c r="O24" s="74"/>
      <c r="P24" s="74"/>
      <c r="Q24" s="208">
        <f t="shared" si="5"/>
        <v>0</v>
      </c>
      <c r="R24" s="74"/>
      <c r="S24" s="208">
        <f t="shared" si="6"/>
        <v>0</v>
      </c>
      <c r="T24" s="291">
        <f t="shared" si="7"/>
        <v>0</v>
      </c>
      <c r="U24" s="292"/>
      <c r="V24" s="133">
        <f t="shared" si="8"/>
        <v>0</v>
      </c>
      <c r="W24" s="134">
        <f t="shared" si="9"/>
        <v>0</v>
      </c>
      <c r="X24" s="161"/>
      <c r="Y24" s="207">
        <v>17</v>
      </c>
      <c r="Z24" s="74"/>
      <c r="AA24" s="74"/>
      <c r="AB24" s="208">
        <f t="shared" si="10"/>
        <v>0</v>
      </c>
      <c r="AC24" s="74"/>
      <c r="AD24" s="208">
        <f t="shared" si="11"/>
        <v>0</v>
      </c>
      <c r="AE24" s="291">
        <f t="shared" si="12"/>
        <v>0</v>
      </c>
      <c r="AF24" s="292"/>
      <c r="AG24" s="133">
        <f t="shared" si="13"/>
        <v>0</v>
      </c>
      <c r="AH24" s="134">
        <f t="shared" si="14"/>
        <v>0</v>
      </c>
      <c r="AI24" s="161"/>
      <c r="AJ24" s="161"/>
      <c r="AK24" s="161"/>
      <c r="AL24" s="161"/>
      <c r="AM24" s="161"/>
      <c r="AN24" s="161"/>
      <c r="AO24" s="161"/>
    </row>
    <row r="25" spans="2:41" x14ac:dyDescent="0.3">
      <c r="B25" s="207">
        <v>18</v>
      </c>
      <c r="C25" s="126"/>
      <c r="D25" s="74"/>
      <c r="E25" s="74"/>
      <c r="F25" s="208">
        <f t="shared" si="0"/>
        <v>0</v>
      </c>
      <c r="G25" s="74"/>
      <c r="H25" s="208">
        <f t="shared" si="1"/>
        <v>0</v>
      </c>
      <c r="I25" s="291">
        <f t="shared" si="2"/>
        <v>0</v>
      </c>
      <c r="J25" s="292"/>
      <c r="K25" s="133">
        <f t="shared" si="3"/>
        <v>0</v>
      </c>
      <c r="L25" s="134">
        <f t="shared" si="4"/>
        <v>0</v>
      </c>
      <c r="N25" s="207">
        <v>18</v>
      </c>
      <c r="O25" s="74"/>
      <c r="P25" s="74"/>
      <c r="Q25" s="208">
        <f t="shared" si="5"/>
        <v>0</v>
      </c>
      <c r="R25" s="74"/>
      <c r="S25" s="208">
        <f t="shared" si="6"/>
        <v>0</v>
      </c>
      <c r="T25" s="291">
        <f t="shared" si="7"/>
        <v>0</v>
      </c>
      <c r="U25" s="292"/>
      <c r="V25" s="133">
        <f t="shared" si="8"/>
        <v>0</v>
      </c>
      <c r="W25" s="134">
        <f t="shared" si="9"/>
        <v>0</v>
      </c>
      <c r="X25" s="161"/>
      <c r="Y25" s="207">
        <v>18</v>
      </c>
      <c r="Z25" s="74"/>
      <c r="AA25" s="74"/>
      <c r="AB25" s="208">
        <f t="shared" si="10"/>
        <v>0</v>
      </c>
      <c r="AC25" s="74"/>
      <c r="AD25" s="208">
        <f t="shared" si="11"/>
        <v>0</v>
      </c>
      <c r="AE25" s="291">
        <f t="shared" si="12"/>
        <v>0</v>
      </c>
      <c r="AF25" s="292"/>
      <c r="AG25" s="133">
        <f t="shared" si="13"/>
        <v>0</v>
      </c>
      <c r="AH25" s="134">
        <f t="shared" si="14"/>
        <v>0</v>
      </c>
      <c r="AI25" s="161"/>
      <c r="AJ25" s="161"/>
      <c r="AK25" s="161"/>
      <c r="AL25" s="161"/>
      <c r="AM25" s="161"/>
      <c r="AN25" s="161"/>
      <c r="AO25" s="161"/>
    </row>
    <row r="26" spans="2:41" x14ac:dyDescent="0.3">
      <c r="B26" s="207">
        <v>19</v>
      </c>
      <c r="C26" s="126"/>
      <c r="D26" s="74"/>
      <c r="E26" s="74"/>
      <c r="F26" s="208">
        <f t="shared" si="0"/>
        <v>0</v>
      </c>
      <c r="G26" s="74"/>
      <c r="H26" s="208">
        <f t="shared" si="1"/>
        <v>0</v>
      </c>
      <c r="I26" s="291">
        <f t="shared" si="2"/>
        <v>0</v>
      </c>
      <c r="J26" s="292"/>
      <c r="K26" s="133">
        <f t="shared" si="3"/>
        <v>0</v>
      </c>
      <c r="L26" s="134">
        <f t="shared" si="4"/>
        <v>0</v>
      </c>
      <c r="N26" s="207">
        <v>19</v>
      </c>
      <c r="O26" s="74"/>
      <c r="P26" s="74"/>
      <c r="Q26" s="208">
        <f t="shared" si="5"/>
        <v>0</v>
      </c>
      <c r="R26" s="74"/>
      <c r="S26" s="208">
        <f t="shared" si="6"/>
        <v>0</v>
      </c>
      <c r="T26" s="291">
        <f t="shared" si="7"/>
        <v>0</v>
      </c>
      <c r="U26" s="292"/>
      <c r="V26" s="133">
        <f t="shared" si="8"/>
        <v>0</v>
      </c>
      <c r="W26" s="134">
        <f t="shared" si="9"/>
        <v>0</v>
      </c>
      <c r="X26" s="161"/>
      <c r="Y26" s="207">
        <v>19</v>
      </c>
      <c r="Z26" s="74"/>
      <c r="AA26" s="74"/>
      <c r="AB26" s="208">
        <f t="shared" si="10"/>
        <v>0</v>
      </c>
      <c r="AC26" s="74"/>
      <c r="AD26" s="208">
        <f t="shared" si="11"/>
        <v>0</v>
      </c>
      <c r="AE26" s="291">
        <f t="shared" si="12"/>
        <v>0</v>
      </c>
      <c r="AF26" s="292"/>
      <c r="AG26" s="133">
        <f t="shared" si="13"/>
        <v>0</v>
      </c>
      <c r="AH26" s="134">
        <f t="shared" si="14"/>
        <v>0</v>
      </c>
      <c r="AI26" s="161"/>
      <c r="AJ26" s="161"/>
      <c r="AK26" s="161"/>
      <c r="AL26" s="161"/>
      <c r="AM26" s="161"/>
      <c r="AN26" s="161"/>
      <c r="AO26" s="161"/>
    </row>
    <row r="27" spans="2:41" x14ac:dyDescent="0.3">
      <c r="B27" s="207">
        <v>20</v>
      </c>
      <c r="C27" s="126"/>
      <c r="D27" s="74"/>
      <c r="E27" s="74"/>
      <c r="F27" s="208">
        <f t="shared" si="0"/>
        <v>0</v>
      </c>
      <c r="G27" s="74"/>
      <c r="H27" s="208">
        <f t="shared" si="1"/>
        <v>0</v>
      </c>
      <c r="I27" s="291">
        <f t="shared" si="2"/>
        <v>0</v>
      </c>
      <c r="J27" s="292"/>
      <c r="K27" s="133">
        <f t="shared" si="3"/>
        <v>0</v>
      </c>
      <c r="L27" s="134">
        <f t="shared" si="4"/>
        <v>0</v>
      </c>
      <c r="N27" s="207">
        <v>20</v>
      </c>
      <c r="O27" s="74"/>
      <c r="P27" s="74"/>
      <c r="Q27" s="208">
        <f t="shared" si="5"/>
        <v>0</v>
      </c>
      <c r="R27" s="74"/>
      <c r="S27" s="208">
        <f t="shared" si="6"/>
        <v>0</v>
      </c>
      <c r="T27" s="291">
        <f t="shared" si="7"/>
        <v>0</v>
      </c>
      <c r="U27" s="292"/>
      <c r="V27" s="133">
        <f t="shared" si="8"/>
        <v>0</v>
      </c>
      <c r="W27" s="134">
        <f t="shared" si="9"/>
        <v>0</v>
      </c>
      <c r="X27" s="161"/>
      <c r="Y27" s="207">
        <v>20</v>
      </c>
      <c r="Z27" s="74"/>
      <c r="AA27" s="74"/>
      <c r="AB27" s="208">
        <f t="shared" si="10"/>
        <v>0</v>
      </c>
      <c r="AC27" s="74"/>
      <c r="AD27" s="208">
        <f t="shared" si="11"/>
        <v>0</v>
      </c>
      <c r="AE27" s="291">
        <f t="shared" si="12"/>
        <v>0</v>
      </c>
      <c r="AF27" s="292"/>
      <c r="AG27" s="133">
        <f t="shared" si="13"/>
        <v>0</v>
      </c>
      <c r="AH27" s="134">
        <f t="shared" si="14"/>
        <v>0</v>
      </c>
      <c r="AI27" s="161"/>
      <c r="AJ27" s="161"/>
      <c r="AK27" s="161"/>
      <c r="AL27" s="161"/>
      <c r="AM27" s="161"/>
      <c r="AN27" s="161"/>
      <c r="AO27" s="161"/>
    </row>
    <row r="28" spans="2:41" x14ac:dyDescent="0.3">
      <c r="B28" s="207">
        <v>21</v>
      </c>
      <c r="C28" s="126"/>
      <c r="D28" s="74"/>
      <c r="E28" s="74"/>
      <c r="F28" s="208">
        <f t="shared" si="0"/>
        <v>0</v>
      </c>
      <c r="G28" s="74"/>
      <c r="H28" s="208">
        <f t="shared" si="1"/>
        <v>0</v>
      </c>
      <c r="I28" s="291">
        <f t="shared" si="2"/>
        <v>0</v>
      </c>
      <c r="J28" s="292"/>
      <c r="K28" s="133">
        <f t="shared" si="3"/>
        <v>0</v>
      </c>
      <c r="L28" s="134">
        <f t="shared" si="4"/>
        <v>0</v>
      </c>
      <c r="N28" s="207">
        <v>21</v>
      </c>
      <c r="O28" s="74"/>
      <c r="P28" s="74"/>
      <c r="Q28" s="208">
        <f t="shared" si="5"/>
        <v>0</v>
      </c>
      <c r="R28" s="74"/>
      <c r="S28" s="208">
        <f t="shared" si="6"/>
        <v>0</v>
      </c>
      <c r="T28" s="291">
        <f t="shared" si="7"/>
        <v>0</v>
      </c>
      <c r="U28" s="292"/>
      <c r="V28" s="133">
        <f t="shared" si="8"/>
        <v>0</v>
      </c>
      <c r="W28" s="134">
        <f t="shared" si="9"/>
        <v>0</v>
      </c>
      <c r="X28" s="161"/>
      <c r="Y28" s="207">
        <v>21</v>
      </c>
      <c r="Z28" s="74"/>
      <c r="AA28" s="74"/>
      <c r="AB28" s="208">
        <f t="shared" si="10"/>
        <v>0</v>
      </c>
      <c r="AC28" s="74"/>
      <c r="AD28" s="208">
        <f t="shared" si="11"/>
        <v>0</v>
      </c>
      <c r="AE28" s="291">
        <f t="shared" si="12"/>
        <v>0</v>
      </c>
      <c r="AF28" s="292"/>
      <c r="AG28" s="133">
        <f t="shared" si="13"/>
        <v>0</v>
      </c>
      <c r="AH28" s="134">
        <f t="shared" si="14"/>
        <v>0</v>
      </c>
      <c r="AI28" s="161"/>
      <c r="AJ28" s="161"/>
      <c r="AK28" s="161"/>
      <c r="AL28" s="161"/>
      <c r="AM28" s="161"/>
      <c r="AN28" s="161"/>
      <c r="AO28" s="161"/>
    </row>
    <row r="29" spans="2:41" x14ac:dyDescent="0.3">
      <c r="B29" s="207">
        <v>22</v>
      </c>
      <c r="C29" s="126"/>
      <c r="D29" s="74"/>
      <c r="E29" s="74"/>
      <c r="F29" s="208">
        <f t="shared" si="0"/>
        <v>0</v>
      </c>
      <c r="G29" s="74"/>
      <c r="H29" s="208">
        <f t="shared" si="1"/>
        <v>0</v>
      </c>
      <c r="I29" s="291">
        <f t="shared" si="2"/>
        <v>0</v>
      </c>
      <c r="J29" s="292"/>
      <c r="K29" s="133">
        <f t="shared" si="3"/>
        <v>0</v>
      </c>
      <c r="L29" s="134">
        <f t="shared" si="4"/>
        <v>0</v>
      </c>
      <c r="N29" s="207">
        <v>22</v>
      </c>
      <c r="O29" s="74"/>
      <c r="P29" s="74"/>
      <c r="Q29" s="208">
        <f t="shared" si="5"/>
        <v>0</v>
      </c>
      <c r="R29" s="74"/>
      <c r="S29" s="208">
        <f t="shared" si="6"/>
        <v>0</v>
      </c>
      <c r="T29" s="291">
        <f t="shared" si="7"/>
        <v>0</v>
      </c>
      <c r="U29" s="292"/>
      <c r="V29" s="133">
        <f t="shared" si="8"/>
        <v>0</v>
      </c>
      <c r="W29" s="134">
        <f t="shared" si="9"/>
        <v>0</v>
      </c>
      <c r="X29" s="161"/>
      <c r="Y29" s="207">
        <v>22</v>
      </c>
      <c r="Z29" s="74"/>
      <c r="AA29" s="74"/>
      <c r="AB29" s="208">
        <f t="shared" si="10"/>
        <v>0</v>
      </c>
      <c r="AC29" s="74"/>
      <c r="AD29" s="208">
        <f t="shared" si="11"/>
        <v>0</v>
      </c>
      <c r="AE29" s="291">
        <f t="shared" si="12"/>
        <v>0</v>
      </c>
      <c r="AF29" s="292"/>
      <c r="AG29" s="133">
        <f t="shared" si="13"/>
        <v>0</v>
      </c>
      <c r="AH29" s="134">
        <f t="shared" si="14"/>
        <v>0</v>
      </c>
      <c r="AI29" s="161"/>
      <c r="AJ29" s="161"/>
      <c r="AK29" s="161"/>
      <c r="AL29" s="161"/>
      <c r="AM29" s="161"/>
      <c r="AN29" s="161"/>
      <c r="AO29" s="161"/>
    </row>
    <row r="30" spans="2:41" x14ac:dyDescent="0.3">
      <c r="B30" s="207">
        <v>23</v>
      </c>
      <c r="C30" s="126"/>
      <c r="D30" s="74"/>
      <c r="E30" s="74"/>
      <c r="F30" s="208">
        <f t="shared" si="0"/>
        <v>0</v>
      </c>
      <c r="G30" s="74"/>
      <c r="H30" s="208">
        <f t="shared" si="1"/>
        <v>0</v>
      </c>
      <c r="I30" s="291">
        <f t="shared" si="2"/>
        <v>0</v>
      </c>
      <c r="J30" s="292"/>
      <c r="K30" s="133">
        <f t="shared" si="3"/>
        <v>0</v>
      </c>
      <c r="L30" s="134">
        <f t="shared" si="4"/>
        <v>0</v>
      </c>
      <c r="N30" s="207">
        <v>23</v>
      </c>
      <c r="O30" s="74"/>
      <c r="P30" s="74"/>
      <c r="Q30" s="208">
        <f t="shared" si="5"/>
        <v>0</v>
      </c>
      <c r="R30" s="74"/>
      <c r="S30" s="208">
        <f t="shared" si="6"/>
        <v>0</v>
      </c>
      <c r="T30" s="291">
        <f t="shared" si="7"/>
        <v>0</v>
      </c>
      <c r="U30" s="292"/>
      <c r="V30" s="133">
        <f t="shared" si="8"/>
        <v>0</v>
      </c>
      <c r="W30" s="134">
        <f t="shared" si="9"/>
        <v>0</v>
      </c>
      <c r="X30" s="161"/>
      <c r="Y30" s="207">
        <v>23</v>
      </c>
      <c r="Z30" s="74"/>
      <c r="AA30" s="74"/>
      <c r="AB30" s="208">
        <f t="shared" si="10"/>
        <v>0</v>
      </c>
      <c r="AC30" s="74"/>
      <c r="AD30" s="208">
        <f t="shared" si="11"/>
        <v>0</v>
      </c>
      <c r="AE30" s="291">
        <f t="shared" si="12"/>
        <v>0</v>
      </c>
      <c r="AF30" s="292"/>
      <c r="AG30" s="133">
        <f t="shared" si="13"/>
        <v>0</v>
      </c>
      <c r="AH30" s="134">
        <f t="shared" si="14"/>
        <v>0</v>
      </c>
      <c r="AI30" s="161"/>
      <c r="AJ30" s="161"/>
      <c r="AK30" s="161"/>
      <c r="AL30" s="161"/>
      <c r="AM30" s="161"/>
      <c r="AN30" s="161"/>
      <c r="AO30" s="161"/>
    </row>
    <row r="31" spans="2:41" x14ac:dyDescent="0.3">
      <c r="B31" s="207">
        <v>24</v>
      </c>
      <c r="C31" s="126"/>
      <c r="D31" s="74"/>
      <c r="E31" s="74"/>
      <c r="F31" s="208">
        <f t="shared" si="0"/>
        <v>0</v>
      </c>
      <c r="G31" s="74"/>
      <c r="H31" s="208">
        <f t="shared" si="1"/>
        <v>0</v>
      </c>
      <c r="I31" s="291">
        <f t="shared" si="2"/>
        <v>0</v>
      </c>
      <c r="J31" s="292"/>
      <c r="K31" s="133">
        <f t="shared" si="3"/>
        <v>0</v>
      </c>
      <c r="L31" s="134">
        <f t="shared" si="4"/>
        <v>0</v>
      </c>
      <c r="N31" s="207">
        <v>24</v>
      </c>
      <c r="O31" s="74"/>
      <c r="P31" s="74"/>
      <c r="Q31" s="208">
        <f t="shared" si="5"/>
        <v>0</v>
      </c>
      <c r="R31" s="74"/>
      <c r="S31" s="208">
        <f t="shared" si="6"/>
        <v>0</v>
      </c>
      <c r="T31" s="291">
        <f t="shared" si="7"/>
        <v>0</v>
      </c>
      <c r="U31" s="292"/>
      <c r="V31" s="133">
        <f t="shared" si="8"/>
        <v>0</v>
      </c>
      <c r="W31" s="134">
        <f t="shared" si="9"/>
        <v>0</v>
      </c>
      <c r="X31" s="161"/>
      <c r="Y31" s="207">
        <v>24</v>
      </c>
      <c r="Z31" s="74"/>
      <c r="AA31" s="74"/>
      <c r="AB31" s="208">
        <f t="shared" si="10"/>
        <v>0</v>
      </c>
      <c r="AC31" s="74"/>
      <c r="AD31" s="208">
        <f t="shared" si="11"/>
        <v>0</v>
      </c>
      <c r="AE31" s="291">
        <f t="shared" si="12"/>
        <v>0</v>
      </c>
      <c r="AF31" s="292"/>
      <c r="AG31" s="133">
        <f t="shared" si="13"/>
        <v>0</v>
      </c>
      <c r="AH31" s="134">
        <f t="shared" si="14"/>
        <v>0</v>
      </c>
      <c r="AI31" s="161"/>
      <c r="AJ31" s="161"/>
      <c r="AK31" s="161"/>
      <c r="AL31" s="161"/>
      <c r="AM31" s="161"/>
      <c r="AN31" s="161"/>
      <c r="AO31" s="161"/>
    </row>
    <row r="32" spans="2:41" x14ac:dyDescent="0.3">
      <c r="B32" s="207">
        <v>25</v>
      </c>
      <c r="C32" s="126"/>
      <c r="D32" s="74"/>
      <c r="E32" s="74"/>
      <c r="F32" s="208">
        <f t="shared" si="0"/>
        <v>0</v>
      </c>
      <c r="G32" s="74"/>
      <c r="H32" s="208">
        <f t="shared" si="1"/>
        <v>0</v>
      </c>
      <c r="I32" s="291">
        <f t="shared" si="2"/>
        <v>0</v>
      </c>
      <c r="J32" s="292"/>
      <c r="K32" s="133">
        <f t="shared" si="3"/>
        <v>0</v>
      </c>
      <c r="L32" s="134">
        <f t="shared" si="4"/>
        <v>0</v>
      </c>
      <c r="N32" s="207">
        <v>25</v>
      </c>
      <c r="O32" s="74"/>
      <c r="P32" s="74"/>
      <c r="Q32" s="208">
        <f t="shared" si="5"/>
        <v>0</v>
      </c>
      <c r="R32" s="74"/>
      <c r="S32" s="208">
        <f t="shared" si="6"/>
        <v>0</v>
      </c>
      <c r="T32" s="291">
        <f t="shared" si="7"/>
        <v>0</v>
      </c>
      <c r="U32" s="292"/>
      <c r="V32" s="133">
        <f t="shared" si="8"/>
        <v>0</v>
      </c>
      <c r="W32" s="134">
        <f t="shared" si="9"/>
        <v>0</v>
      </c>
      <c r="X32" s="161"/>
      <c r="Y32" s="207">
        <v>25</v>
      </c>
      <c r="Z32" s="74"/>
      <c r="AA32" s="74"/>
      <c r="AB32" s="208">
        <f t="shared" si="10"/>
        <v>0</v>
      </c>
      <c r="AC32" s="74"/>
      <c r="AD32" s="208">
        <f t="shared" si="11"/>
        <v>0</v>
      </c>
      <c r="AE32" s="291">
        <f t="shared" si="12"/>
        <v>0</v>
      </c>
      <c r="AF32" s="292"/>
      <c r="AG32" s="133">
        <f t="shared" si="13"/>
        <v>0</v>
      </c>
      <c r="AH32" s="134">
        <f t="shared" si="14"/>
        <v>0</v>
      </c>
      <c r="AI32" s="161"/>
      <c r="AJ32" s="161"/>
      <c r="AK32" s="161"/>
      <c r="AL32" s="161"/>
      <c r="AM32" s="161"/>
      <c r="AN32" s="161"/>
      <c r="AO32" s="161"/>
    </row>
    <row r="33" spans="2:41" x14ac:dyDescent="0.3">
      <c r="B33" s="207">
        <v>26</v>
      </c>
      <c r="C33" s="126"/>
      <c r="D33" s="74"/>
      <c r="E33" s="74"/>
      <c r="F33" s="208">
        <f t="shared" si="0"/>
        <v>0</v>
      </c>
      <c r="G33" s="74"/>
      <c r="H33" s="208">
        <f t="shared" si="1"/>
        <v>0</v>
      </c>
      <c r="I33" s="291">
        <f t="shared" si="2"/>
        <v>0</v>
      </c>
      <c r="J33" s="292"/>
      <c r="K33" s="133">
        <f t="shared" si="3"/>
        <v>0</v>
      </c>
      <c r="L33" s="134">
        <f t="shared" si="4"/>
        <v>0</v>
      </c>
      <c r="N33" s="207">
        <v>26</v>
      </c>
      <c r="O33" s="74"/>
      <c r="P33" s="74"/>
      <c r="Q33" s="208">
        <f t="shared" si="5"/>
        <v>0</v>
      </c>
      <c r="R33" s="74"/>
      <c r="S33" s="208">
        <f t="shared" si="6"/>
        <v>0</v>
      </c>
      <c r="T33" s="291">
        <f t="shared" si="7"/>
        <v>0</v>
      </c>
      <c r="U33" s="292"/>
      <c r="V33" s="133">
        <f t="shared" si="8"/>
        <v>0</v>
      </c>
      <c r="W33" s="134">
        <f t="shared" si="9"/>
        <v>0</v>
      </c>
      <c r="X33" s="161"/>
      <c r="Y33" s="207">
        <v>26</v>
      </c>
      <c r="Z33" s="74"/>
      <c r="AA33" s="74"/>
      <c r="AB33" s="208">
        <f t="shared" si="10"/>
        <v>0</v>
      </c>
      <c r="AC33" s="74"/>
      <c r="AD33" s="208">
        <f t="shared" si="11"/>
        <v>0</v>
      </c>
      <c r="AE33" s="291">
        <f t="shared" si="12"/>
        <v>0</v>
      </c>
      <c r="AF33" s="292"/>
      <c r="AG33" s="133">
        <f t="shared" si="13"/>
        <v>0</v>
      </c>
      <c r="AH33" s="134">
        <f t="shared" si="14"/>
        <v>0</v>
      </c>
      <c r="AI33" s="161"/>
      <c r="AJ33" s="161"/>
      <c r="AK33" s="161"/>
      <c r="AL33" s="161"/>
      <c r="AM33" s="161"/>
      <c r="AN33" s="161"/>
      <c r="AO33" s="161"/>
    </row>
    <row r="34" spans="2:41" x14ac:dyDescent="0.3">
      <c r="B34" s="207">
        <v>27</v>
      </c>
      <c r="C34" s="126"/>
      <c r="D34" s="74"/>
      <c r="E34" s="74"/>
      <c r="F34" s="208">
        <f t="shared" si="0"/>
        <v>0</v>
      </c>
      <c r="G34" s="74"/>
      <c r="H34" s="208">
        <f t="shared" si="1"/>
        <v>0</v>
      </c>
      <c r="I34" s="291">
        <f t="shared" si="2"/>
        <v>0</v>
      </c>
      <c r="J34" s="292"/>
      <c r="K34" s="133">
        <f t="shared" si="3"/>
        <v>0</v>
      </c>
      <c r="L34" s="134">
        <f t="shared" si="4"/>
        <v>0</v>
      </c>
      <c r="N34" s="207">
        <v>27</v>
      </c>
      <c r="O34" s="74"/>
      <c r="P34" s="74"/>
      <c r="Q34" s="208">
        <f t="shared" si="5"/>
        <v>0</v>
      </c>
      <c r="R34" s="74"/>
      <c r="S34" s="208">
        <f t="shared" si="6"/>
        <v>0</v>
      </c>
      <c r="T34" s="291">
        <f t="shared" si="7"/>
        <v>0</v>
      </c>
      <c r="U34" s="292"/>
      <c r="V34" s="133">
        <f t="shared" si="8"/>
        <v>0</v>
      </c>
      <c r="W34" s="134">
        <f t="shared" si="9"/>
        <v>0</v>
      </c>
      <c r="X34" s="161"/>
      <c r="Y34" s="207">
        <v>27</v>
      </c>
      <c r="Z34" s="74"/>
      <c r="AA34" s="74"/>
      <c r="AB34" s="208">
        <f t="shared" si="10"/>
        <v>0</v>
      </c>
      <c r="AC34" s="74"/>
      <c r="AD34" s="208">
        <f t="shared" si="11"/>
        <v>0</v>
      </c>
      <c r="AE34" s="291">
        <f t="shared" si="12"/>
        <v>0</v>
      </c>
      <c r="AF34" s="292"/>
      <c r="AG34" s="133">
        <f t="shared" si="13"/>
        <v>0</v>
      </c>
      <c r="AH34" s="134">
        <f t="shared" si="14"/>
        <v>0</v>
      </c>
      <c r="AI34" s="161"/>
      <c r="AJ34" s="161"/>
      <c r="AK34" s="161"/>
      <c r="AL34" s="161"/>
      <c r="AM34" s="161"/>
      <c r="AN34" s="161"/>
      <c r="AO34" s="161"/>
    </row>
    <row r="35" spans="2:41" x14ac:dyDescent="0.3">
      <c r="B35" s="207">
        <v>28</v>
      </c>
      <c r="C35" s="126"/>
      <c r="D35" s="74"/>
      <c r="E35" s="74"/>
      <c r="F35" s="208">
        <f t="shared" si="0"/>
        <v>0</v>
      </c>
      <c r="G35" s="74"/>
      <c r="H35" s="208">
        <f t="shared" si="1"/>
        <v>0</v>
      </c>
      <c r="I35" s="291">
        <f t="shared" si="2"/>
        <v>0</v>
      </c>
      <c r="J35" s="292"/>
      <c r="K35" s="133">
        <f t="shared" si="3"/>
        <v>0</v>
      </c>
      <c r="L35" s="134">
        <f t="shared" si="4"/>
        <v>0</v>
      </c>
      <c r="N35" s="207">
        <v>28</v>
      </c>
      <c r="O35" s="74"/>
      <c r="P35" s="74"/>
      <c r="Q35" s="208">
        <f t="shared" si="5"/>
        <v>0</v>
      </c>
      <c r="R35" s="74"/>
      <c r="S35" s="208">
        <f t="shared" si="6"/>
        <v>0</v>
      </c>
      <c r="T35" s="291">
        <f t="shared" si="7"/>
        <v>0</v>
      </c>
      <c r="U35" s="292"/>
      <c r="V35" s="133">
        <f t="shared" si="8"/>
        <v>0</v>
      </c>
      <c r="W35" s="134">
        <f t="shared" si="9"/>
        <v>0</v>
      </c>
      <c r="X35" s="161"/>
      <c r="Y35" s="207">
        <v>28</v>
      </c>
      <c r="Z35" s="74"/>
      <c r="AA35" s="74"/>
      <c r="AB35" s="208">
        <f t="shared" si="10"/>
        <v>0</v>
      </c>
      <c r="AC35" s="74"/>
      <c r="AD35" s="208">
        <f t="shared" si="11"/>
        <v>0</v>
      </c>
      <c r="AE35" s="291">
        <f t="shared" si="12"/>
        <v>0</v>
      </c>
      <c r="AF35" s="292"/>
      <c r="AG35" s="133">
        <f t="shared" si="13"/>
        <v>0</v>
      </c>
      <c r="AH35" s="134">
        <f t="shared" si="14"/>
        <v>0</v>
      </c>
      <c r="AI35" s="161"/>
      <c r="AJ35" s="161"/>
      <c r="AK35" s="161"/>
      <c r="AL35" s="161"/>
      <c r="AM35" s="161"/>
      <c r="AN35" s="161"/>
      <c r="AO35" s="161"/>
    </row>
    <row r="36" spans="2:41" x14ac:dyDescent="0.3">
      <c r="B36" s="207">
        <v>29</v>
      </c>
      <c r="C36" s="126"/>
      <c r="D36" s="74"/>
      <c r="E36" s="74"/>
      <c r="F36" s="208">
        <f t="shared" si="0"/>
        <v>0</v>
      </c>
      <c r="G36" s="74"/>
      <c r="H36" s="208">
        <f t="shared" si="1"/>
        <v>0</v>
      </c>
      <c r="I36" s="291">
        <f t="shared" si="2"/>
        <v>0</v>
      </c>
      <c r="J36" s="292"/>
      <c r="K36" s="133">
        <f t="shared" si="3"/>
        <v>0</v>
      </c>
      <c r="L36" s="134">
        <f t="shared" si="4"/>
        <v>0</v>
      </c>
      <c r="N36" s="207">
        <v>29</v>
      </c>
      <c r="O36" s="74"/>
      <c r="P36" s="74"/>
      <c r="Q36" s="208">
        <f t="shared" si="5"/>
        <v>0</v>
      </c>
      <c r="R36" s="74"/>
      <c r="S36" s="208">
        <f t="shared" si="6"/>
        <v>0</v>
      </c>
      <c r="T36" s="291">
        <f t="shared" si="7"/>
        <v>0</v>
      </c>
      <c r="U36" s="292"/>
      <c r="V36" s="133">
        <f t="shared" si="8"/>
        <v>0</v>
      </c>
      <c r="W36" s="134">
        <f t="shared" si="9"/>
        <v>0</v>
      </c>
      <c r="X36" s="161"/>
      <c r="Y36" s="207">
        <v>29</v>
      </c>
      <c r="Z36" s="74"/>
      <c r="AA36" s="74"/>
      <c r="AB36" s="208">
        <f t="shared" si="10"/>
        <v>0</v>
      </c>
      <c r="AC36" s="74"/>
      <c r="AD36" s="208">
        <f t="shared" si="11"/>
        <v>0</v>
      </c>
      <c r="AE36" s="291">
        <f t="shared" si="12"/>
        <v>0</v>
      </c>
      <c r="AF36" s="292"/>
      <c r="AG36" s="133">
        <f t="shared" si="13"/>
        <v>0</v>
      </c>
      <c r="AH36" s="134">
        <f t="shared" si="14"/>
        <v>0</v>
      </c>
      <c r="AI36" s="161"/>
      <c r="AJ36" s="161"/>
      <c r="AK36" s="161"/>
      <c r="AL36" s="161"/>
      <c r="AM36" s="161"/>
      <c r="AN36" s="161"/>
      <c r="AO36" s="161"/>
    </row>
    <row r="37" spans="2:41" x14ac:dyDescent="0.3">
      <c r="B37" s="207">
        <v>30</v>
      </c>
      <c r="C37" s="126"/>
      <c r="D37" s="74"/>
      <c r="E37" s="74"/>
      <c r="F37" s="208">
        <f t="shared" si="0"/>
        <v>0</v>
      </c>
      <c r="G37" s="74"/>
      <c r="H37" s="208">
        <f t="shared" si="1"/>
        <v>0</v>
      </c>
      <c r="I37" s="291">
        <f t="shared" si="2"/>
        <v>0</v>
      </c>
      <c r="J37" s="292"/>
      <c r="K37" s="133">
        <f t="shared" si="3"/>
        <v>0</v>
      </c>
      <c r="L37" s="134">
        <f t="shared" si="4"/>
        <v>0</v>
      </c>
      <c r="N37" s="207">
        <v>30</v>
      </c>
      <c r="O37" s="74"/>
      <c r="P37" s="74"/>
      <c r="Q37" s="208">
        <f t="shared" si="5"/>
        <v>0</v>
      </c>
      <c r="R37" s="74"/>
      <c r="S37" s="208">
        <f t="shared" si="6"/>
        <v>0</v>
      </c>
      <c r="T37" s="291">
        <f t="shared" si="7"/>
        <v>0</v>
      </c>
      <c r="U37" s="292"/>
      <c r="V37" s="133">
        <f t="shared" si="8"/>
        <v>0</v>
      </c>
      <c r="W37" s="134">
        <f t="shared" si="9"/>
        <v>0</v>
      </c>
      <c r="X37" s="161"/>
      <c r="Y37" s="207">
        <v>30</v>
      </c>
      <c r="Z37" s="74"/>
      <c r="AA37" s="74"/>
      <c r="AB37" s="208">
        <f t="shared" si="10"/>
        <v>0</v>
      </c>
      <c r="AC37" s="74"/>
      <c r="AD37" s="208">
        <f t="shared" si="11"/>
        <v>0</v>
      </c>
      <c r="AE37" s="291">
        <f t="shared" si="12"/>
        <v>0</v>
      </c>
      <c r="AF37" s="292"/>
      <c r="AG37" s="133">
        <f t="shared" si="13"/>
        <v>0</v>
      </c>
      <c r="AH37" s="134">
        <f t="shared" si="14"/>
        <v>0</v>
      </c>
      <c r="AI37" s="161"/>
      <c r="AJ37" s="161"/>
      <c r="AK37" s="161"/>
      <c r="AL37" s="161"/>
      <c r="AM37" s="161"/>
      <c r="AN37" s="161"/>
      <c r="AO37" s="161"/>
    </row>
    <row r="38" spans="2:41" x14ac:dyDescent="0.3">
      <c r="B38" s="207">
        <v>31</v>
      </c>
      <c r="C38" s="126"/>
      <c r="D38" s="74"/>
      <c r="E38" s="74"/>
      <c r="F38" s="208">
        <f t="shared" si="0"/>
        <v>0</v>
      </c>
      <c r="G38" s="74"/>
      <c r="H38" s="208">
        <f t="shared" si="1"/>
        <v>0</v>
      </c>
      <c r="I38" s="291">
        <f t="shared" si="2"/>
        <v>0</v>
      </c>
      <c r="J38" s="292"/>
      <c r="K38" s="133">
        <f t="shared" si="3"/>
        <v>0</v>
      </c>
      <c r="L38" s="134">
        <f t="shared" si="4"/>
        <v>0</v>
      </c>
      <c r="N38" s="207">
        <v>31</v>
      </c>
      <c r="O38" s="74"/>
      <c r="P38" s="74"/>
      <c r="Q38" s="208">
        <f t="shared" si="5"/>
        <v>0</v>
      </c>
      <c r="R38" s="74"/>
      <c r="S38" s="208">
        <f t="shared" si="6"/>
        <v>0</v>
      </c>
      <c r="T38" s="291">
        <f t="shared" si="7"/>
        <v>0</v>
      </c>
      <c r="U38" s="292"/>
      <c r="V38" s="133">
        <f t="shared" si="8"/>
        <v>0</v>
      </c>
      <c r="W38" s="134">
        <f t="shared" si="9"/>
        <v>0</v>
      </c>
      <c r="X38" s="161"/>
      <c r="Y38" s="207">
        <v>31</v>
      </c>
      <c r="Z38" s="74"/>
      <c r="AA38" s="74"/>
      <c r="AB38" s="208">
        <f t="shared" si="10"/>
        <v>0</v>
      </c>
      <c r="AC38" s="74"/>
      <c r="AD38" s="208">
        <f t="shared" si="11"/>
        <v>0</v>
      </c>
      <c r="AE38" s="291">
        <f t="shared" si="12"/>
        <v>0</v>
      </c>
      <c r="AF38" s="292"/>
      <c r="AG38" s="133">
        <f t="shared" si="13"/>
        <v>0</v>
      </c>
      <c r="AH38" s="134">
        <f t="shared" si="14"/>
        <v>0</v>
      </c>
      <c r="AI38" s="161"/>
      <c r="AJ38" s="161"/>
      <c r="AK38" s="161"/>
      <c r="AL38" s="161"/>
      <c r="AM38" s="161"/>
      <c r="AN38" s="161"/>
      <c r="AO38" s="161"/>
    </row>
    <row r="39" spans="2:41" x14ac:dyDescent="0.3">
      <c r="B39" s="207">
        <v>32</v>
      </c>
      <c r="C39" s="126"/>
      <c r="D39" s="74"/>
      <c r="E39" s="74"/>
      <c r="F39" s="208">
        <f t="shared" si="0"/>
        <v>0</v>
      </c>
      <c r="G39" s="74"/>
      <c r="H39" s="208">
        <f t="shared" si="1"/>
        <v>0</v>
      </c>
      <c r="I39" s="291">
        <f t="shared" si="2"/>
        <v>0</v>
      </c>
      <c r="J39" s="292"/>
      <c r="K39" s="133">
        <f t="shared" si="3"/>
        <v>0</v>
      </c>
      <c r="L39" s="134">
        <f t="shared" si="4"/>
        <v>0</v>
      </c>
      <c r="N39" s="207">
        <v>32</v>
      </c>
      <c r="O39" s="74"/>
      <c r="P39" s="74"/>
      <c r="Q39" s="208">
        <f t="shared" si="5"/>
        <v>0</v>
      </c>
      <c r="R39" s="74"/>
      <c r="S39" s="208">
        <f t="shared" si="6"/>
        <v>0</v>
      </c>
      <c r="T39" s="291">
        <f t="shared" si="7"/>
        <v>0</v>
      </c>
      <c r="U39" s="292"/>
      <c r="V39" s="133">
        <f t="shared" si="8"/>
        <v>0</v>
      </c>
      <c r="W39" s="134">
        <f t="shared" si="9"/>
        <v>0</v>
      </c>
      <c r="X39" s="161"/>
      <c r="Y39" s="207">
        <v>32</v>
      </c>
      <c r="Z39" s="74"/>
      <c r="AA39" s="74"/>
      <c r="AB39" s="208">
        <f t="shared" si="10"/>
        <v>0</v>
      </c>
      <c r="AC39" s="74"/>
      <c r="AD39" s="208">
        <f t="shared" si="11"/>
        <v>0</v>
      </c>
      <c r="AE39" s="291">
        <f t="shared" si="12"/>
        <v>0</v>
      </c>
      <c r="AF39" s="292"/>
      <c r="AG39" s="133">
        <f t="shared" si="13"/>
        <v>0</v>
      </c>
      <c r="AH39" s="134">
        <f t="shared" si="14"/>
        <v>0</v>
      </c>
      <c r="AI39" s="161"/>
      <c r="AJ39" s="161"/>
      <c r="AK39" s="161"/>
      <c r="AL39" s="161"/>
      <c r="AM39" s="161"/>
      <c r="AN39" s="161"/>
      <c r="AO39" s="161"/>
    </row>
    <row r="40" spans="2:41" x14ac:dyDescent="0.3">
      <c r="B40" s="207">
        <v>33</v>
      </c>
      <c r="C40" s="126"/>
      <c r="D40" s="74"/>
      <c r="E40" s="74"/>
      <c r="F40" s="208">
        <f t="shared" si="0"/>
        <v>0</v>
      </c>
      <c r="G40" s="74"/>
      <c r="H40" s="208">
        <f t="shared" si="1"/>
        <v>0</v>
      </c>
      <c r="I40" s="291">
        <f t="shared" si="2"/>
        <v>0</v>
      </c>
      <c r="J40" s="292"/>
      <c r="K40" s="133">
        <f t="shared" si="3"/>
        <v>0</v>
      </c>
      <c r="L40" s="134">
        <f t="shared" si="4"/>
        <v>0</v>
      </c>
      <c r="N40" s="207">
        <v>33</v>
      </c>
      <c r="O40" s="74"/>
      <c r="P40" s="74"/>
      <c r="Q40" s="208">
        <f t="shared" si="5"/>
        <v>0</v>
      </c>
      <c r="R40" s="74"/>
      <c r="S40" s="208">
        <f t="shared" si="6"/>
        <v>0</v>
      </c>
      <c r="T40" s="291">
        <f t="shared" si="7"/>
        <v>0</v>
      </c>
      <c r="U40" s="292"/>
      <c r="V40" s="133">
        <f t="shared" si="8"/>
        <v>0</v>
      </c>
      <c r="W40" s="134">
        <f t="shared" si="9"/>
        <v>0</v>
      </c>
      <c r="X40" s="161"/>
      <c r="Y40" s="207">
        <v>33</v>
      </c>
      <c r="Z40" s="74"/>
      <c r="AA40" s="74"/>
      <c r="AB40" s="208">
        <f t="shared" si="10"/>
        <v>0</v>
      </c>
      <c r="AC40" s="74"/>
      <c r="AD40" s="208">
        <f t="shared" si="11"/>
        <v>0</v>
      </c>
      <c r="AE40" s="291">
        <f t="shared" si="12"/>
        <v>0</v>
      </c>
      <c r="AF40" s="292"/>
      <c r="AG40" s="133">
        <f t="shared" si="13"/>
        <v>0</v>
      </c>
      <c r="AH40" s="134">
        <f t="shared" si="14"/>
        <v>0</v>
      </c>
      <c r="AI40" s="161"/>
      <c r="AJ40" s="161"/>
      <c r="AK40" s="161"/>
      <c r="AL40" s="161"/>
      <c r="AM40" s="161"/>
      <c r="AN40" s="161"/>
      <c r="AO40" s="161"/>
    </row>
    <row r="41" spans="2:41" x14ac:dyDescent="0.3">
      <c r="B41" s="207">
        <v>34</v>
      </c>
      <c r="C41" s="126"/>
      <c r="D41" s="74"/>
      <c r="E41" s="74"/>
      <c r="F41" s="208">
        <f t="shared" si="0"/>
        <v>0</v>
      </c>
      <c r="G41" s="74"/>
      <c r="H41" s="208">
        <f t="shared" si="1"/>
        <v>0</v>
      </c>
      <c r="I41" s="291">
        <f t="shared" si="2"/>
        <v>0</v>
      </c>
      <c r="J41" s="292"/>
      <c r="K41" s="133">
        <f t="shared" si="3"/>
        <v>0</v>
      </c>
      <c r="L41" s="134">
        <f t="shared" si="4"/>
        <v>0</v>
      </c>
      <c r="N41" s="207">
        <v>34</v>
      </c>
      <c r="O41" s="74"/>
      <c r="P41" s="74"/>
      <c r="Q41" s="208">
        <f t="shared" si="5"/>
        <v>0</v>
      </c>
      <c r="R41" s="74"/>
      <c r="S41" s="208">
        <f t="shared" si="6"/>
        <v>0</v>
      </c>
      <c r="T41" s="291">
        <f t="shared" si="7"/>
        <v>0</v>
      </c>
      <c r="U41" s="292"/>
      <c r="V41" s="133">
        <f t="shared" si="8"/>
        <v>0</v>
      </c>
      <c r="W41" s="134">
        <f t="shared" si="9"/>
        <v>0</v>
      </c>
      <c r="X41" s="161"/>
      <c r="Y41" s="207">
        <v>34</v>
      </c>
      <c r="Z41" s="74"/>
      <c r="AA41" s="74"/>
      <c r="AB41" s="208">
        <f t="shared" si="10"/>
        <v>0</v>
      </c>
      <c r="AC41" s="74"/>
      <c r="AD41" s="208">
        <f t="shared" si="11"/>
        <v>0</v>
      </c>
      <c r="AE41" s="291">
        <f t="shared" si="12"/>
        <v>0</v>
      </c>
      <c r="AF41" s="292"/>
      <c r="AG41" s="133">
        <f t="shared" si="13"/>
        <v>0</v>
      </c>
      <c r="AH41" s="134">
        <f t="shared" si="14"/>
        <v>0</v>
      </c>
      <c r="AI41" s="161"/>
      <c r="AJ41" s="161"/>
      <c r="AK41" s="161"/>
      <c r="AL41" s="161"/>
      <c r="AM41" s="161"/>
      <c r="AN41" s="161"/>
      <c r="AO41" s="161"/>
    </row>
    <row r="42" spans="2:41" x14ac:dyDescent="0.3">
      <c r="B42" s="207">
        <v>35</v>
      </c>
      <c r="C42" s="126"/>
      <c r="D42" s="74"/>
      <c r="E42" s="74"/>
      <c r="F42" s="208">
        <f t="shared" si="0"/>
        <v>0</v>
      </c>
      <c r="G42" s="74"/>
      <c r="H42" s="208">
        <f t="shared" si="1"/>
        <v>0</v>
      </c>
      <c r="I42" s="291">
        <f t="shared" si="2"/>
        <v>0</v>
      </c>
      <c r="J42" s="292"/>
      <c r="K42" s="133">
        <f t="shared" si="3"/>
        <v>0</v>
      </c>
      <c r="L42" s="134">
        <f t="shared" si="4"/>
        <v>0</v>
      </c>
      <c r="N42" s="207">
        <v>35</v>
      </c>
      <c r="O42" s="74"/>
      <c r="P42" s="74"/>
      <c r="Q42" s="208">
        <f t="shared" si="5"/>
        <v>0</v>
      </c>
      <c r="R42" s="74"/>
      <c r="S42" s="208">
        <f t="shared" si="6"/>
        <v>0</v>
      </c>
      <c r="T42" s="291">
        <f t="shared" si="7"/>
        <v>0</v>
      </c>
      <c r="U42" s="292"/>
      <c r="V42" s="133">
        <f t="shared" si="8"/>
        <v>0</v>
      </c>
      <c r="W42" s="134">
        <f t="shared" si="9"/>
        <v>0</v>
      </c>
      <c r="X42" s="161"/>
      <c r="Y42" s="207">
        <v>35</v>
      </c>
      <c r="Z42" s="74"/>
      <c r="AA42" s="74"/>
      <c r="AB42" s="208">
        <f t="shared" si="10"/>
        <v>0</v>
      </c>
      <c r="AC42" s="74"/>
      <c r="AD42" s="208">
        <f t="shared" si="11"/>
        <v>0</v>
      </c>
      <c r="AE42" s="291">
        <f t="shared" si="12"/>
        <v>0</v>
      </c>
      <c r="AF42" s="292"/>
      <c r="AG42" s="133">
        <f t="shared" si="13"/>
        <v>0</v>
      </c>
      <c r="AH42" s="134">
        <f t="shared" si="14"/>
        <v>0</v>
      </c>
      <c r="AI42" s="161"/>
      <c r="AJ42" s="161"/>
      <c r="AK42" s="161"/>
      <c r="AL42" s="161"/>
      <c r="AM42" s="161"/>
      <c r="AN42" s="161"/>
      <c r="AO42" s="161"/>
    </row>
    <row r="43" spans="2:41" x14ac:dyDescent="0.3">
      <c r="B43" s="207">
        <v>36</v>
      </c>
      <c r="C43" s="126"/>
      <c r="D43" s="74"/>
      <c r="E43" s="74"/>
      <c r="F43" s="208">
        <f t="shared" si="0"/>
        <v>0</v>
      </c>
      <c r="G43" s="74"/>
      <c r="H43" s="208">
        <f>F43-G43</f>
        <v>0</v>
      </c>
      <c r="I43" s="291">
        <f t="shared" si="2"/>
        <v>0</v>
      </c>
      <c r="J43" s="292"/>
      <c r="K43" s="133">
        <f t="shared" si="3"/>
        <v>0</v>
      </c>
      <c r="L43" s="134">
        <f t="shared" si="4"/>
        <v>0</v>
      </c>
      <c r="N43" s="207">
        <v>36</v>
      </c>
      <c r="O43" s="74"/>
      <c r="P43" s="74"/>
      <c r="Q43" s="208">
        <f t="shared" si="5"/>
        <v>0</v>
      </c>
      <c r="R43" s="74"/>
      <c r="S43" s="208">
        <f>Q43-R43</f>
        <v>0</v>
      </c>
      <c r="T43" s="291">
        <f t="shared" si="7"/>
        <v>0</v>
      </c>
      <c r="U43" s="292"/>
      <c r="V43" s="133">
        <f t="shared" si="8"/>
        <v>0</v>
      </c>
      <c r="W43" s="134">
        <f t="shared" si="9"/>
        <v>0</v>
      </c>
      <c r="X43" s="161"/>
      <c r="Y43" s="207">
        <v>36</v>
      </c>
      <c r="Z43" s="74"/>
      <c r="AA43" s="74"/>
      <c r="AB43" s="208">
        <f t="shared" si="10"/>
        <v>0</v>
      </c>
      <c r="AC43" s="74"/>
      <c r="AD43" s="208">
        <f>AB43-AC43</f>
        <v>0</v>
      </c>
      <c r="AE43" s="291">
        <f t="shared" si="12"/>
        <v>0</v>
      </c>
      <c r="AF43" s="292"/>
      <c r="AG43" s="133">
        <f t="shared" si="13"/>
        <v>0</v>
      </c>
      <c r="AH43" s="134">
        <f t="shared" si="14"/>
        <v>0</v>
      </c>
      <c r="AI43" s="161"/>
      <c r="AJ43" s="161"/>
      <c r="AK43" s="161"/>
      <c r="AL43" s="161"/>
      <c r="AM43" s="161"/>
      <c r="AN43" s="161"/>
      <c r="AO43" s="161"/>
    </row>
    <row r="44" spans="2:41" x14ac:dyDescent="0.3">
      <c r="B44" s="207">
        <v>37</v>
      </c>
      <c r="C44" s="126"/>
      <c r="D44" s="74"/>
      <c r="E44" s="74"/>
      <c r="F44" s="208">
        <f t="shared" si="0"/>
        <v>0</v>
      </c>
      <c r="G44" s="74"/>
      <c r="H44" s="208">
        <f t="shared" si="1"/>
        <v>0</v>
      </c>
      <c r="I44" s="291">
        <f t="shared" si="2"/>
        <v>0</v>
      </c>
      <c r="J44" s="292"/>
      <c r="K44" s="133">
        <f t="shared" si="3"/>
        <v>0</v>
      </c>
      <c r="L44" s="134">
        <f t="shared" si="4"/>
        <v>0</v>
      </c>
      <c r="N44" s="207">
        <v>37</v>
      </c>
      <c r="O44" s="74"/>
      <c r="P44" s="74"/>
      <c r="Q44" s="208">
        <f t="shared" si="5"/>
        <v>0</v>
      </c>
      <c r="R44" s="74"/>
      <c r="S44" s="208">
        <f t="shared" ref="S44:S51" si="15">Q44-R44</f>
        <v>0</v>
      </c>
      <c r="T44" s="291">
        <f t="shared" si="7"/>
        <v>0</v>
      </c>
      <c r="U44" s="292"/>
      <c r="V44" s="133">
        <f t="shared" si="8"/>
        <v>0</v>
      </c>
      <c r="W44" s="134">
        <f t="shared" si="9"/>
        <v>0</v>
      </c>
      <c r="X44" s="161"/>
      <c r="Y44" s="207">
        <v>37</v>
      </c>
      <c r="Z44" s="74"/>
      <c r="AA44" s="74"/>
      <c r="AB44" s="208">
        <f t="shared" si="10"/>
        <v>0</v>
      </c>
      <c r="AC44" s="74"/>
      <c r="AD44" s="208">
        <f t="shared" ref="AD44:AD51" si="16">AB44-AC44</f>
        <v>0</v>
      </c>
      <c r="AE44" s="291">
        <f t="shared" si="12"/>
        <v>0</v>
      </c>
      <c r="AF44" s="292"/>
      <c r="AG44" s="133">
        <f t="shared" si="13"/>
        <v>0</v>
      </c>
      <c r="AH44" s="134">
        <f t="shared" si="14"/>
        <v>0</v>
      </c>
      <c r="AI44" s="161"/>
      <c r="AJ44" s="161"/>
      <c r="AK44" s="161"/>
      <c r="AL44" s="161"/>
      <c r="AM44" s="161"/>
      <c r="AN44" s="161"/>
      <c r="AO44" s="161"/>
    </row>
    <row r="45" spans="2:41" x14ac:dyDescent="0.3">
      <c r="B45" s="207">
        <v>38</v>
      </c>
      <c r="C45" s="126"/>
      <c r="D45" s="74"/>
      <c r="E45" s="74"/>
      <c r="F45" s="208">
        <f t="shared" si="0"/>
        <v>0</v>
      </c>
      <c r="G45" s="74"/>
      <c r="H45" s="208">
        <f t="shared" si="1"/>
        <v>0</v>
      </c>
      <c r="I45" s="291">
        <f t="shared" si="2"/>
        <v>0</v>
      </c>
      <c r="J45" s="292"/>
      <c r="K45" s="133">
        <f t="shared" si="3"/>
        <v>0</v>
      </c>
      <c r="L45" s="134">
        <f t="shared" si="4"/>
        <v>0</v>
      </c>
      <c r="N45" s="207">
        <v>38</v>
      </c>
      <c r="O45" s="74"/>
      <c r="P45" s="74"/>
      <c r="Q45" s="208">
        <f t="shared" si="5"/>
        <v>0</v>
      </c>
      <c r="R45" s="74"/>
      <c r="S45" s="208">
        <f t="shared" si="15"/>
        <v>0</v>
      </c>
      <c r="T45" s="291">
        <f t="shared" si="7"/>
        <v>0</v>
      </c>
      <c r="U45" s="292"/>
      <c r="V45" s="133">
        <f t="shared" si="8"/>
        <v>0</v>
      </c>
      <c r="W45" s="134">
        <f t="shared" si="9"/>
        <v>0</v>
      </c>
      <c r="X45" s="161"/>
      <c r="Y45" s="207">
        <v>38</v>
      </c>
      <c r="Z45" s="74"/>
      <c r="AA45" s="74"/>
      <c r="AB45" s="208">
        <f t="shared" si="10"/>
        <v>0</v>
      </c>
      <c r="AC45" s="74"/>
      <c r="AD45" s="208">
        <f t="shared" si="16"/>
        <v>0</v>
      </c>
      <c r="AE45" s="291">
        <f t="shared" si="12"/>
        <v>0</v>
      </c>
      <c r="AF45" s="292"/>
      <c r="AG45" s="133">
        <f t="shared" si="13"/>
        <v>0</v>
      </c>
      <c r="AH45" s="134">
        <f t="shared" si="14"/>
        <v>0</v>
      </c>
      <c r="AI45" s="161"/>
      <c r="AJ45" s="161"/>
      <c r="AK45" s="161"/>
      <c r="AL45" s="161"/>
      <c r="AM45" s="161"/>
      <c r="AN45" s="161"/>
      <c r="AO45" s="161"/>
    </row>
    <row r="46" spans="2:41" x14ac:dyDescent="0.3">
      <c r="B46" s="207">
        <v>39</v>
      </c>
      <c r="C46" s="126"/>
      <c r="D46" s="74"/>
      <c r="E46" s="74"/>
      <c r="F46" s="208">
        <f t="shared" si="0"/>
        <v>0</v>
      </c>
      <c r="G46" s="74"/>
      <c r="H46" s="208">
        <f t="shared" si="1"/>
        <v>0</v>
      </c>
      <c r="I46" s="291">
        <f t="shared" si="2"/>
        <v>0</v>
      </c>
      <c r="J46" s="292"/>
      <c r="K46" s="133">
        <f t="shared" si="3"/>
        <v>0</v>
      </c>
      <c r="L46" s="134">
        <f t="shared" si="4"/>
        <v>0</v>
      </c>
      <c r="N46" s="207">
        <v>39</v>
      </c>
      <c r="O46" s="74"/>
      <c r="P46" s="74"/>
      <c r="Q46" s="208">
        <f t="shared" si="5"/>
        <v>0</v>
      </c>
      <c r="R46" s="74"/>
      <c r="S46" s="208">
        <f t="shared" si="15"/>
        <v>0</v>
      </c>
      <c r="T46" s="291">
        <f t="shared" si="7"/>
        <v>0</v>
      </c>
      <c r="U46" s="292"/>
      <c r="V46" s="133">
        <f t="shared" si="8"/>
        <v>0</v>
      </c>
      <c r="W46" s="134">
        <f t="shared" si="9"/>
        <v>0</v>
      </c>
      <c r="X46" s="161"/>
      <c r="Y46" s="207">
        <v>39</v>
      </c>
      <c r="Z46" s="74"/>
      <c r="AA46" s="74"/>
      <c r="AB46" s="208">
        <f t="shared" si="10"/>
        <v>0</v>
      </c>
      <c r="AC46" s="74"/>
      <c r="AD46" s="208">
        <f t="shared" si="16"/>
        <v>0</v>
      </c>
      <c r="AE46" s="291">
        <f t="shared" si="12"/>
        <v>0</v>
      </c>
      <c r="AF46" s="292"/>
      <c r="AG46" s="133">
        <f t="shared" si="13"/>
        <v>0</v>
      </c>
      <c r="AH46" s="134">
        <f t="shared" si="14"/>
        <v>0</v>
      </c>
      <c r="AI46" s="161"/>
      <c r="AJ46" s="161"/>
      <c r="AK46" s="161"/>
      <c r="AL46" s="161"/>
      <c r="AM46" s="161"/>
      <c r="AN46" s="161"/>
      <c r="AO46" s="161"/>
    </row>
    <row r="47" spans="2:41" x14ac:dyDescent="0.3">
      <c r="B47" s="207">
        <v>40</v>
      </c>
      <c r="C47" s="126"/>
      <c r="D47" s="74"/>
      <c r="E47" s="74"/>
      <c r="F47" s="208">
        <f t="shared" si="0"/>
        <v>0</v>
      </c>
      <c r="G47" s="74"/>
      <c r="H47" s="208">
        <f t="shared" si="1"/>
        <v>0</v>
      </c>
      <c r="I47" s="291">
        <f t="shared" si="2"/>
        <v>0</v>
      </c>
      <c r="J47" s="292"/>
      <c r="K47" s="133">
        <f t="shared" si="3"/>
        <v>0</v>
      </c>
      <c r="L47" s="134">
        <f t="shared" si="4"/>
        <v>0</v>
      </c>
      <c r="N47" s="207">
        <v>40</v>
      </c>
      <c r="O47" s="74"/>
      <c r="P47" s="74"/>
      <c r="Q47" s="208">
        <f t="shared" si="5"/>
        <v>0</v>
      </c>
      <c r="R47" s="74"/>
      <c r="S47" s="208">
        <f t="shared" si="15"/>
        <v>0</v>
      </c>
      <c r="T47" s="291">
        <f t="shared" si="7"/>
        <v>0</v>
      </c>
      <c r="U47" s="292"/>
      <c r="V47" s="133">
        <f t="shared" si="8"/>
        <v>0</v>
      </c>
      <c r="W47" s="134">
        <f t="shared" si="9"/>
        <v>0</v>
      </c>
      <c r="X47" s="161"/>
      <c r="Y47" s="207">
        <v>40</v>
      </c>
      <c r="Z47" s="74"/>
      <c r="AA47" s="74"/>
      <c r="AB47" s="208">
        <f t="shared" si="10"/>
        <v>0</v>
      </c>
      <c r="AC47" s="74"/>
      <c r="AD47" s="208">
        <f t="shared" si="16"/>
        <v>0</v>
      </c>
      <c r="AE47" s="291">
        <f t="shared" si="12"/>
        <v>0</v>
      </c>
      <c r="AF47" s="292"/>
      <c r="AG47" s="133">
        <f t="shared" si="13"/>
        <v>0</v>
      </c>
      <c r="AH47" s="134">
        <f t="shared" si="14"/>
        <v>0</v>
      </c>
      <c r="AI47" s="161"/>
      <c r="AJ47" s="161"/>
      <c r="AK47" s="161"/>
      <c r="AL47" s="161"/>
      <c r="AM47" s="161"/>
      <c r="AN47" s="161"/>
      <c r="AO47" s="161"/>
    </row>
    <row r="48" spans="2:41" x14ac:dyDescent="0.3">
      <c r="B48" s="207">
        <v>41</v>
      </c>
      <c r="C48" s="126"/>
      <c r="D48" s="74"/>
      <c r="E48" s="74"/>
      <c r="F48" s="208">
        <f t="shared" si="0"/>
        <v>0</v>
      </c>
      <c r="G48" s="74"/>
      <c r="H48" s="208">
        <f t="shared" si="1"/>
        <v>0</v>
      </c>
      <c r="I48" s="291">
        <f t="shared" si="2"/>
        <v>0</v>
      </c>
      <c r="J48" s="292"/>
      <c r="K48" s="133">
        <f t="shared" si="3"/>
        <v>0</v>
      </c>
      <c r="L48" s="134">
        <f t="shared" si="4"/>
        <v>0</v>
      </c>
      <c r="N48" s="207">
        <v>41</v>
      </c>
      <c r="O48" s="74"/>
      <c r="P48" s="74"/>
      <c r="Q48" s="208">
        <f t="shared" si="5"/>
        <v>0</v>
      </c>
      <c r="R48" s="74"/>
      <c r="S48" s="208">
        <f t="shared" si="15"/>
        <v>0</v>
      </c>
      <c r="T48" s="291">
        <f t="shared" si="7"/>
        <v>0</v>
      </c>
      <c r="U48" s="292"/>
      <c r="V48" s="133">
        <f t="shared" si="8"/>
        <v>0</v>
      </c>
      <c r="W48" s="134">
        <f t="shared" si="9"/>
        <v>0</v>
      </c>
      <c r="X48" s="161"/>
      <c r="Y48" s="207">
        <v>41</v>
      </c>
      <c r="Z48" s="74"/>
      <c r="AA48" s="74"/>
      <c r="AB48" s="208">
        <f t="shared" si="10"/>
        <v>0</v>
      </c>
      <c r="AC48" s="74"/>
      <c r="AD48" s="208">
        <f t="shared" si="16"/>
        <v>0</v>
      </c>
      <c r="AE48" s="291">
        <f t="shared" si="12"/>
        <v>0</v>
      </c>
      <c r="AF48" s="292"/>
      <c r="AG48" s="133">
        <f t="shared" si="13"/>
        <v>0</v>
      </c>
      <c r="AH48" s="134">
        <f t="shared" si="14"/>
        <v>0</v>
      </c>
      <c r="AI48" s="161"/>
      <c r="AJ48" s="161"/>
      <c r="AK48" s="161"/>
      <c r="AL48" s="161"/>
      <c r="AM48" s="161"/>
      <c r="AN48" s="161"/>
      <c r="AO48" s="161"/>
    </row>
    <row r="49" spans="2:41" x14ac:dyDescent="0.3">
      <c r="B49" s="207">
        <v>42</v>
      </c>
      <c r="C49" s="126"/>
      <c r="D49" s="74"/>
      <c r="E49" s="74"/>
      <c r="F49" s="208">
        <f t="shared" si="0"/>
        <v>0</v>
      </c>
      <c r="G49" s="74"/>
      <c r="H49" s="208">
        <f t="shared" si="1"/>
        <v>0</v>
      </c>
      <c r="I49" s="291">
        <f t="shared" si="2"/>
        <v>0</v>
      </c>
      <c r="J49" s="292"/>
      <c r="K49" s="133">
        <f t="shared" si="3"/>
        <v>0</v>
      </c>
      <c r="L49" s="134">
        <f t="shared" si="4"/>
        <v>0</v>
      </c>
      <c r="N49" s="207">
        <v>42</v>
      </c>
      <c r="O49" s="74"/>
      <c r="P49" s="74"/>
      <c r="Q49" s="208">
        <f t="shared" si="5"/>
        <v>0</v>
      </c>
      <c r="R49" s="74"/>
      <c r="S49" s="208">
        <f t="shared" si="15"/>
        <v>0</v>
      </c>
      <c r="T49" s="291">
        <f t="shared" si="7"/>
        <v>0</v>
      </c>
      <c r="U49" s="292"/>
      <c r="V49" s="133">
        <f t="shared" si="8"/>
        <v>0</v>
      </c>
      <c r="W49" s="134">
        <f t="shared" si="9"/>
        <v>0</v>
      </c>
      <c r="X49" s="161"/>
      <c r="Y49" s="207">
        <v>42</v>
      </c>
      <c r="Z49" s="74"/>
      <c r="AA49" s="74"/>
      <c r="AB49" s="208">
        <f t="shared" si="10"/>
        <v>0</v>
      </c>
      <c r="AC49" s="74"/>
      <c r="AD49" s="208">
        <f t="shared" si="16"/>
        <v>0</v>
      </c>
      <c r="AE49" s="291">
        <f t="shared" si="12"/>
        <v>0</v>
      </c>
      <c r="AF49" s="292"/>
      <c r="AG49" s="133">
        <f t="shared" si="13"/>
        <v>0</v>
      </c>
      <c r="AH49" s="134">
        <f t="shared" si="14"/>
        <v>0</v>
      </c>
      <c r="AI49" s="161"/>
      <c r="AJ49" s="161"/>
      <c r="AK49" s="161"/>
      <c r="AL49" s="161"/>
      <c r="AM49" s="161"/>
      <c r="AN49" s="161"/>
      <c r="AO49" s="161"/>
    </row>
    <row r="50" spans="2:41" x14ac:dyDescent="0.3">
      <c r="B50" s="207">
        <v>43</v>
      </c>
      <c r="C50" s="126"/>
      <c r="D50" s="74"/>
      <c r="E50" s="74"/>
      <c r="F50" s="208">
        <f t="shared" si="0"/>
        <v>0</v>
      </c>
      <c r="G50" s="74"/>
      <c r="H50" s="208">
        <f t="shared" si="1"/>
        <v>0</v>
      </c>
      <c r="I50" s="291">
        <f t="shared" si="2"/>
        <v>0</v>
      </c>
      <c r="J50" s="292"/>
      <c r="K50" s="133">
        <f t="shared" si="3"/>
        <v>0</v>
      </c>
      <c r="L50" s="134">
        <f t="shared" si="4"/>
        <v>0</v>
      </c>
      <c r="N50" s="207">
        <v>43</v>
      </c>
      <c r="O50" s="74"/>
      <c r="P50" s="74"/>
      <c r="Q50" s="208">
        <f t="shared" si="5"/>
        <v>0</v>
      </c>
      <c r="R50" s="74"/>
      <c r="S50" s="208">
        <f t="shared" si="15"/>
        <v>0</v>
      </c>
      <c r="T50" s="291">
        <f t="shared" si="7"/>
        <v>0</v>
      </c>
      <c r="U50" s="292"/>
      <c r="V50" s="133">
        <f t="shared" si="8"/>
        <v>0</v>
      </c>
      <c r="W50" s="134">
        <f t="shared" si="9"/>
        <v>0</v>
      </c>
      <c r="X50" s="161"/>
      <c r="Y50" s="207">
        <v>43</v>
      </c>
      <c r="Z50" s="74"/>
      <c r="AA50" s="74"/>
      <c r="AB50" s="208">
        <f t="shared" si="10"/>
        <v>0</v>
      </c>
      <c r="AC50" s="74"/>
      <c r="AD50" s="208">
        <f t="shared" si="16"/>
        <v>0</v>
      </c>
      <c r="AE50" s="291">
        <f t="shared" si="12"/>
        <v>0</v>
      </c>
      <c r="AF50" s="292"/>
      <c r="AG50" s="133">
        <f t="shared" si="13"/>
        <v>0</v>
      </c>
      <c r="AH50" s="134">
        <f t="shared" si="14"/>
        <v>0</v>
      </c>
      <c r="AI50" s="161"/>
      <c r="AJ50" s="161"/>
      <c r="AK50" s="161"/>
      <c r="AL50" s="161"/>
      <c r="AM50" s="161"/>
      <c r="AN50" s="161"/>
      <c r="AO50" s="161"/>
    </row>
    <row r="51" spans="2:41" x14ac:dyDescent="0.3">
      <c r="B51" s="209">
        <v>44</v>
      </c>
      <c r="C51" s="127"/>
      <c r="D51" s="75"/>
      <c r="E51" s="75"/>
      <c r="F51" s="210">
        <f t="shared" si="0"/>
        <v>0</v>
      </c>
      <c r="G51" s="75"/>
      <c r="H51" s="210">
        <f t="shared" si="1"/>
        <v>0</v>
      </c>
      <c r="I51" s="293">
        <f t="shared" si="2"/>
        <v>0</v>
      </c>
      <c r="J51" s="294"/>
      <c r="K51" s="133">
        <f t="shared" si="3"/>
        <v>0</v>
      </c>
      <c r="L51" s="134">
        <f t="shared" si="4"/>
        <v>0</v>
      </c>
      <c r="N51" s="209">
        <v>44</v>
      </c>
      <c r="O51" s="75"/>
      <c r="P51" s="75"/>
      <c r="Q51" s="210">
        <f t="shared" si="5"/>
        <v>0</v>
      </c>
      <c r="R51" s="75"/>
      <c r="S51" s="210">
        <f t="shared" si="15"/>
        <v>0</v>
      </c>
      <c r="T51" s="293">
        <f t="shared" si="7"/>
        <v>0</v>
      </c>
      <c r="U51" s="294"/>
      <c r="V51" s="133">
        <f t="shared" si="8"/>
        <v>0</v>
      </c>
      <c r="W51" s="134">
        <f t="shared" si="9"/>
        <v>0</v>
      </c>
      <c r="X51" s="161"/>
      <c r="Y51" s="209">
        <v>44</v>
      </c>
      <c r="Z51" s="75"/>
      <c r="AA51" s="75"/>
      <c r="AB51" s="210">
        <f t="shared" si="10"/>
        <v>0</v>
      </c>
      <c r="AC51" s="75"/>
      <c r="AD51" s="210">
        <f t="shared" si="16"/>
        <v>0</v>
      </c>
      <c r="AE51" s="293">
        <f t="shared" si="12"/>
        <v>0</v>
      </c>
      <c r="AF51" s="294"/>
      <c r="AG51" s="133">
        <f t="shared" si="13"/>
        <v>0</v>
      </c>
      <c r="AH51" s="134">
        <f t="shared" si="14"/>
        <v>0</v>
      </c>
      <c r="AI51" s="161"/>
      <c r="AJ51" s="161"/>
      <c r="AK51" s="161"/>
      <c r="AL51" s="161"/>
      <c r="AM51" s="161"/>
      <c r="AN51" s="161"/>
      <c r="AO51" s="161"/>
    </row>
    <row r="52" spans="2:41" ht="18" customHeight="1" thickBot="1" x14ac:dyDescent="0.35">
      <c r="B52" s="211" t="s">
        <v>190</v>
      </c>
      <c r="C52" s="212"/>
      <c r="D52" s="213"/>
      <c r="E52" s="214"/>
      <c r="F52" s="213"/>
      <c r="G52" s="215"/>
      <c r="H52" s="216">
        <f>SUM(K8:K51)</f>
        <v>0</v>
      </c>
      <c r="I52" s="289">
        <f>SUM(L8:L51)</f>
        <v>0</v>
      </c>
      <c r="J52" s="290"/>
      <c r="K52" s="136"/>
      <c r="L52" s="137"/>
      <c r="N52" s="211" t="s">
        <v>190</v>
      </c>
      <c r="O52" s="213"/>
      <c r="P52" s="214"/>
      <c r="Q52" s="213"/>
      <c r="R52" s="215"/>
      <c r="S52" s="216">
        <f>SUM(V8:V51)</f>
        <v>0</v>
      </c>
      <c r="T52" s="289">
        <f>SUM(W8:W51)</f>
        <v>0</v>
      </c>
      <c r="U52" s="290"/>
      <c r="V52" s="136"/>
      <c r="W52" s="137"/>
      <c r="X52" s="161"/>
      <c r="Y52" s="211" t="s">
        <v>190</v>
      </c>
      <c r="Z52" s="213"/>
      <c r="AA52" s="214"/>
      <c r="AB52" s="213"/>
      <c r="AC52" s="215"/>
      <c r="AD52" s="216">
        <f>SUM(AG8:AG51)</f>
        <v>0</v>
      </c>
      <c r="AE52" s="289">
        <f>SUM(AH8:AH51)</f>
        <v>0</v>
      </c>
      <c r="AF52" s="290"/>
      <c r="AG52" s="136"/>
      <c r="AH52" s="137"/>
      <c r="AI52" s="161"/>
      <c r="AJ52" s="161"/>
      <c r="AK52" s="161"/>
      <c r="AL52" s="161"/>
      <c r="AM52" s="161"/>
      <c r="AN52" s="161"/>
      <c r="AO52" s="161"/>
    </row>
    <row r="53" spans="2:41" x14ac:dyDescent="0.3">
      <c r="K53" s="133"/>
      <c r="L53" s="133"/>
      <c r="V53" s="133"/>
      <c r="W53" s="133"/>
      <c r="AG53" s="133"/>
      <c r="AH53" s="133"/>
    </row>
    <row r="54" spans="2:41" x14ac:dyDescent="0.3">
      <c r="K54" s="133"/>
      <c r="L54" s="133"/>
      <c r="V54" s="133"/>
      <c r="W54" s="133"/>
      <c r="AG54" s="133"/>
      <c r="AH54" s="133"/>
    </row>
    <row r="55" spans="2:41" x14ac:dyDescent="0.3">
      <c r="K55" s="133"/>
      <c r="L55" s="133"/>
      <c r="V55" s="133"/>
      <c r="W55" s="133"/>
      <c r="AG55" s="133"/>
      <c r="AH55" s="133"/>
    </row>
    <row r="56" spans="2:41" x14ac:dyDescent="0.3">
      <c r="K56" s="133"/>
      <c r="L56" s="133"/>
      <c r="V56" s="133"/>
      <c r="W56" s="133"/>
      <c r="AG56" s="133"/>
      <c r="AH56" s="133"/>
    </row>
    <row r="57" spans="2:41" x14ac:dyDescent="0.3">
      <c r="K57" s="133"/>
      <c r="L57" s="133"/>
      <c r="V57" s="133"/>
      <c r="W57" s="133"/>
      <c r="AG57" s="133"/>
      <c r="AH57" s="133"/>
    </row>
    <row r="58" spans="2:41" x14ac:dyDescent="0.3">
      <c r="K58" s="133"/>
      <c r="L58" s="133"/>
      <c r="V58" s="133"/>
      <c r="W58" s="133"/>
      <c r="AG58" s="133"/>
      <c r="AH58" s="133"/>
    </row>
    <row r="59" spans="2:41" x14ac:dyDescent="0.3">
      <c r="K59" s="133"/>
      <c r="L59" s="133"/>
      <c r="V59" s="133"/>
      <c r="W59" s="133"/>
      <c r="AG59" s="133"/>
      <c r="AH59" s="133"/>
    </row>
    <row r="60" spans="2:41" x14ac:dyDescent="0.3">
      <c r="K60" s="133"/>
      <c r="L60" s="133"/>
      <c r="V60" s="133"/>
      <c r="W60" s="133"/>
      <c r="AG60" s="133"/>
      <c r="AH60" s="133"/>
    </row>
    <row r="61" spans="2:41" x14ac:dyDescent="0.3">
      <c r="K61" s="133"/>
      <c r="L61" s="133"/>
      <c r="V61" s="133"/>
      <c r="W61" s="133"/>
      <c r="AG61" s="133"/>
      <c r="AH61" s="133"/>
    </row>
    <row r="62" spans="2:41" x14ac:dyDescent="0.3">
      <c r="K62" s="133"/>
      <c r="L62" s="133"/>
      <c r="V62" s="133"/>
      <c r="W62" s="133"/>
      <c r="AG62" s="133"/>
      <c r="AH62" s="133"/>
    </row>
    <row r="63" spans="2:41" x14ac:dyDescent="0.3">
      <c r="K63" s="133"/>
      <c r="L63" s="133"/>
      <c r="V63" s="133"/>
      <c r="W63" s="133"/>
      <c r="AG63" s="133"/>
      <c r="AH63" s="133"/>
    </row>
    <row r="64" spans="2:41" x14ac:dyDescent="0.3">
      <c r="K64" s="133"/>
      <c r="L64" s="133"/>
      <c r="V64" s="133"/>
      <c r="W64" s="133"/>
      <c r="AG64" s="133"/>
      <c r="AH64" s="133"/>
    </row>
    <row r="65" spans="11:34" x14ac:dyDescent="0.3">
      <c r="K65" s="133"/>
      <c r="L65" s="133"/>
      <c r="V65" s="133"/>
      <c r="W65" s="133"/>
      <c r="AG65" s="133"/>
      <c r="AH65" s="133"/>
    </row>
    <row r="66" spans="11:34" x14ac:dyDescent="0.3">
      <c r="K66" s="133"/>
      <c r="L66" s="133"/>
      <c r="V66" s="133"/>
      <c r="W66" s="133"/>
      <c r="AG66" s="133"/>
      <c r="AH66" s="133"/>
    </row>
    <row r="67" spans="11:34" x14ac:dyDescent="0.3">
      <c r="K67" s="133"/>
      <c r="L67" s="133"/>
      <c r="V67" s="133"/>
      <c r="W67" s="133"/>
      <c r="AG67" s="133"/>
      <c r="AH67" s="133"/>
    </row>
    <row r="68" spans="11:34" x14ac:dyDescent="0.3">
      <c r="K68" s="133"/>
      <c r="L68" s="133"/>
      <c r="V68" s="133"/>
      <c r="W68" s="133"/>
      <c r="AG68" s="133"/>
      <c r="AH68" s="133"/>
    </row>
    <row r="69" spans="11:34" x14ac:dyDescent="0.3">
      <c r="K69" s="133"/>
      <c r="L69" s="133"/>
      <c r="V69" s="133"/>
      <c r="W69" s="133"/>
      <c r="AG69" s="133"/>
      <c r="AH69" s="133"/>
    </row>
    <row r="70" spans="11:34" x14ac:dyDescent="0.3">
      <c r="K70" s="133"/>
      <c r="L70" s="133"/>
      <c r="V70" s="133"/>
      <c r="W70" s="133"/>
      <c r="AG70" s="133"/>
      <c r="AH70" s="133"/>
    </row>
    <row r="71" spans="11:34" x14ac:dyDescent="0.3">
      <c r="K71" s="133"/>
      <c r="L71" s="133"/>
      <c r="V71" s="133"/>
      <c r="W71" s="133"/>
      <c r="AG71" s="133"/>
      <c r="AH71" s="133"/>
    </row>
    <row r="72" spans="11:34" x14ac:dyDescent="0.3">
      <c r="K72" s="133"/>
      <c r="L72" s="133"/>
      <c r="V72" s="133"/>
      <c r="W72" s="133"/>
      <c r="AG72" s="133"/>
      <c r="AH72" s="133"/>
    </row>
    <row r="73" spans="11:34" x14ac:dyDescent="0.3">
      <c r="K73" s="133"/>
      <c r="L73" s="133"/>
      <c r="V73" s="133"/>
      <c r="W73" s="133"/>
      <c r="AG73" s="133"/>
      <c r="AH73" s="133"/>
    </row>
    <row r="74" spans="11:34" x14ac:dyDescent="0.3">
      <c r="K74" s="133"/>
      <c r="L74" s="133"/>
      <c r="V74" s="133"/>
      <c r="W74" s="133"/>
      <c r="AG74" s="133"/>
      <c r="AH74" s="133"/>
    </row>
    <row r="75" spans="11:34" x14ac:dyDescent="0.3">
      <c r="K75" s="133"/>
      <c r="L75" s="133"/>
      <c r="V75" s="133"/>
      <c r="W75" s="133"/>
      <c r="AG75" s="133"/>
      <c r="AH75" s="133"/>
    </row>
    <row r="76" spans="11:34" x14ac:dyDescent="0.3">
      <c r="K76" s="135"/>
      <c r="L76" s="135"/>
      <c r="V76" s="135"/>
      <c r="W76" s="135"/>
      <c r="AG76" s="135"/>
      <c r="AH76" s="135"/>
    </row>
  </sheetData>
  <sheetProtection algorithmName="SHA-512" hashValue="ax7xyuldYVCxJxP0y4+PxXFZxh1jL2ftYA3GsBOrQIlDbuntFMKnY4ufT9QGPplf3jJInWLKZ7fFURLG/RJxsA==" saltValue="WYoYHdbgSEVo5N5CRg6F9w==" spinCount="100000" sheet="1" objects="1" scenarios="1"/>
  <mergeCells count="141">
    <mergeCell ref="I8:J8"/>
    <mergeCell ref="T8:U8"/>
    <mergeCell ref="AE8:AF8"/>
    <mergeCell ref="I9:J9"/>
    <mergeCell ref="T9:U9"/>
    <mergeCell ref="AE9:AF9"/>
    <mergeCell ref="I6:J6"/>
    <mergeCell ref="T6:U6"/>
    <mergeCell ref="AE6:AF6"/>
    <mergeCell ref="I7:J7"/>
    <mergeCell ref="T7:U7"/>
    <mergeCell ref="AE7:AF7"/>
    <mergeCell ref="I12:J12"/>
    <mergeCell ref="T12:U12"/>
    <mergeCell ref="AE12:AF12"/>
    <mergeCell ref="I13:J13"/>
    <mergeCell ref="T13:U13"/>
    <mergeCell ref="AE13:AF13"/>
    <mergeCell ref="I10:J10"/>
    <mergeCell ref="T10:U10"/>
    <mergeCell ref="AE10:AF10"/>
    <mergeCell ref="I11:J11"/>
    <mergeCell ref="T11:U11"/>
    <mergeCell ref="AE11:AF11"/>
    <mergeCell ref="I16:J16"/>
    <mergeCell ref="T16:U16"/>
    <mergeCell ref="AE16:AF16"/>
    <mergeCell ref="I17:J17"/>
    <mergeCell ref="T17:U17"/>
    <mergeCell ref="AE17:AF17"/>
    <mergeCell ref="I14:J14"/>
    <mergeCell ref="T14:U14"/>
    <mergeCell ref="AE14:AF14"/>
    <mergeCell ref="I15:J15"/>
    <mergeCell ref="T15:U15"/>
    <mergeCell ref="AE15:AF15"/>
    <mergeCell ref="I20:J20"/>
    <mergeCell ref="T20:U20"/>
    <mergeCell ref="AE20:AF20"/>
    <mergeCell ref="I21:J21"/>
    <mergeCell ref="T21:U21"/>
    <mergeCell ref="AE21:AF21"/>
    <mergeCell ref="I18:J18"/>
    <mergeCell ref="T18:U18"/>
    <mergeCell ref="AE18:AF18"/>
    <mergeCell ref="I19:J19"/>
    <mergeCell ref="T19:U19"/>
    <mergeCell ref="AE19:AF19"/>
    <mergeCell ref="I24:J24"/>
    <mergeCell ref="T24:U24"/>
    <mergeCell ref="AE24:AF24"/>
    <mergeCell ref="I25:J25"/>
    <mergeCell ref="T25:U25"/>
    <mergeCell ref="AE25:AF25"/>
    <mergeCell ref="I22:J22"/>
    <mergeCell ref="T22:U22"/>
    <mergeCell ref="AE22:AF22"/>
    <mergeCell ref="I23:J23"/>
    <mergeCell ref="T23:U23"/>
    <mergeCell ref="AE23:AF23"/>
    <mergeCell ref="I28:J28"/>
    <mergeCell ref="T28:U28"/>
    <mergeCell ref="AE28:AF28"/>
    <mergeCell ref="I29:J29"/>
    <mergeCell ref="T29:U29"/>
    <mergeCell ref="AE29:AF29"/>
    <mergeCell ref="I26:J26"/>
    <mergeCell ref="T26:U26"/>
    <mergeCell ref="AE26:AF26"/>
    <mergeCell ref="I27:J27"/>
    <mergeCell ref="T27:U27"/>
    <mergeCell ref="AE27:AF27"/>
    <mergeCell ref="I32:J32"/>
    <mergeCell ref="T32:U32"/>
    <mergeCell ref="AE32:AF32"/>
    <mergeCell ref="I33:J33"/>
    <mergeCell ref="T33:U33"/>
    <mergeCell ref="AE33:AF33"/>
    <mergeCell ref="I30:J30"/>
    <mergeCell ref="T30:U30"/>
    <mergeCell ref="AE30:AF30"/>
    <mergeCell ref="I31:J31"/>
    <mergeCell ref="T31:U31"/>
    <mergeCell ref="AE31:AF31"/>
    <mergeCell ref="I36:J36"/>
    <mergeCell ref="T36:U36"/>
    <mergeCell ref="AE36:AF36"/>
    <mergeCell ref="I37:J37"/>
    <mergeCell ref="T37:U37"/>
    <mergeCell ref="AE37:AF37"/>
    <mergeCell ref="I34:J34"/>
    <mergeCell ref="T34:U34"/>
    <mergeCell ref="AE34:AF34"/>
    <mergeCell ref="I35:J35"/>
    <mergeCell ref="T35:U35"/>
    <mergeCell ref="AE35:AF35"/>
    <mergeCell ref="I40:J40"/>
    <mergeCell ref="T40:U40"/>
    <mergeCell ref="AE40:AF40"/>
    <mergeCell ref="I41:J41"/>
    <mergeCell ref="T41:U41"/>
    <mergeCell ref="AE41:AF41"/>
    <mergeCell ref="I38:J38"/>
    <mergeCell ref="T38:U38"/>
    <mergeCell ref="AE38:AF38"/>
    <mergeCell ref="I39:J39"/>
    <mergeCell ref="T39:U39"/>
    <mergeCell ref="AE39:AF39"/>
    <mergeCell ref="I44:J44"/>
    <mergeCell ref="T44:U44"/>
    <mergeCell ref="AE44:AF44"/>
    <mergeCell ref="I45:J45"/>
    <mergeCell ref="T45:U45"/>
    <mergeCell ref="AE45:AF45"/>
    <mergeCell ref="I42:J42"/>
    <mergeCell ref="T42:U42"/>
    <mergeCell ref="AE42:AF42"/>
    <mergeCell ref="I43:J43"/>
    <mergeCell ref="T43:U43"/>
    <mergeCell ref="AE43:AF43"/>
    <mergeCell ref="I48:J48"/>
    <mergeCell ref="T48:U48"/>
    <mergeCell ref="AE48:AF48"/>
    <mergeCell ref="I49:J49"/>
    <mergeCell ref="T49:U49"/>
    <mergeCell ref="AE49:AF49"/>
    <mergeCell ref="I46:J46"/>
    <mergeCell ref="T46:U46"/>
    <mergeCell ref="AE46:AF46"/>
    <mergeCell ref="I47:J47"/>
    <mergeCell ref="T47:U47"/>
    <mergeCell ref="AE47:AF47"/>
    <mergeCell ref="I52:J52"/>
    <mergeCell ref="T52:U52"/>
    <mergeCell ref="AE52:AF52"/>
    <mergeCell ref="I50:J50"/>
    <mergeCell ref="T50:U50"/>
    <mergeCell ref="AE50:AF50"/>
    <mergeCell ref="I51:J51"/>
    <mergeCell ref="T51:U51"/>
    <mergeCell ref="AE51:AF51"/>
  </mergeCells>
  <printOptions horizontalCentered="1"/>
  <pageMargins left="0.59055118110236227" right="0.59055118110236227" top="0.59055118110236227" bottom="0.59055118110236227" header="0.31496062992125984" footer="0.39370078740157483"/>
  <pageSetup paperSize="9" scale="80" fitToWidth="2" fitToHeight="2" orientation="portrait" r:id="rId1"/>
  <headerFooter>
    <oddFooter>&amp;L&amp;"Arial,Standard"&amp;10Ministerium für Ernährung, Ländlichen Raum und Verbraucherschutz&amp;R&amp;"Arial,Standard"&amp;10FAKT II G5 - Version 1, 17.11.2022</oddFooter>
  </headerFooter>
  <colBreaks count="2" manualBreakCount="2">
    <brk id="13" max="51" man="1"/>
    <brk id="24" max="51"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Hinweise</vt:lpstr>
      <vt:lpstr>Schweine Erläuterungen</vt:lpstr>
      <vt:lpstr>Allgemeines</vt:lpstr>
      <vt:lpstr>Ferkelerzeugung Abferkelstall</vt:lpstr>
      <vt:lpstr>Detail Ferkelerz. Abferkelstall</vt:lpstr>
      <vt:lpstr>Ferkelerzeugung Deckzentrum</vt:lpstr>
      <vt:lpstr>Detail Ferkelerz. Deckzentrum</vt:lpstr>
      <vt:lpstr>Ferkelerzeugung Wartestall</vt:lpstr>
      <vt:lpstr>Detail Ferkelerz. Wartestall</vt:lpstr>
      <vt:lpstr>Änderungsnachweis</vt:lpstr>
      <vt:lpstr>'Detail Ferkelerz. Abferkelstall'!Druckbereich</vt:lpstr>
      <vt:lpstr>'Detail Ferkelerz. Deckzentrum'!Druckbereich</vt:lpstr>
      <vt:lpstr>'Detail Ferkelerz. Wartestall'!Druckbereich</vt:lpstr>
      <vt:lpstr>'Ferkelerzeugung Abferkelstall'!Druckbereich</vt:lpstr>
      <vt:lpstr>'Ferkelerzeugung Deckzentrum'!Druckbereich</vt:lpstr>
      <vt:lpstr>'Ferkelerzeugung Wartestall'!Druckbereich</vt:lpstr>
      <vt:lpstr>Hinweise!Druckbereich</vt:lpstr>
      <vt:lpstr>'Schweine Erläuterungen'!Druckbereich</vt:lpstr>
      <vt:lpstr>'Detail Ferkelerz. Abferkelstall'!Drucktitel</vt:lpstr>
      <vt:lpstr>'Detail Ferkelerz. Deckzentrum'!Drucktitel</vt:lpstr>
      <vt:lpstr>'Schweine Erläuterungen'!Drucktitel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Rückert, Christine Dr. (MLR)</cp:lastModifiedBy>
  <cp:lastPrinted>2022-11-17T12:19:47Z</cp:lastPrinted>
  <dcterms:created xsi:type="dcterms:W3CDTF">2014-12-26T12:03:24Z</dcterms:created>
  <dcterms:modified xsi:type="dcterms:W3CDTF">2023-12-07T09:58:42Z</dcterms:modified>
</cp:coreProperties>
</file>